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pietro.tarquini\Documents\Archivi notarili\Piano triennale fabbisogni\Piano 2025-2027\Piano ufficiale\"/>
    </mc:Choice>
  </mc:AlternateContent>
  <xr:revisionPtr revIDLastSave="0" documentId="13_ncr:1_{507F064B-F377-4D7C-94C0-DF800045958C}" xr6:coauthVersionLast="47" xr6:coauthVersionMax="47" xr10:uidLastSave="{00000000-0000-0000-0000-000000000000}"/>
  <bookViews>
    <workbookView xWindow="-120" yWindow="-120" windowWidth="29040" windowHeight="15840" firstSheet="8" activeTab="12" xr2:uid="{39188269-A14D-46DF-9B3F-0BF23996E854}"/>
  </bookViews>
  <sheets>
    <sheet name="Tab.1 valore finanziario D.O." sheetId="2" r:id="rId1"/>
    <sheet name="Tab. 2  presenti in servizio" sheetId="3" r:id="rId2"/>
    <sheet name="Tab. 3.1  Cessati anno 2024" sheetId="4" r:id="rId3"/>
    <sheet name="Tab. 3.2  Cessati anno 2025" sheetId="5" r:id="rId4"/>
    <sheet name="Tab. 3.3  Cessati anno 2026" sheetId="6" r:id="rId5"/>
    <sheet name="Tab. 3.4  Cessati anno 2027" sheetId="17" r:id="rId6"/>
    <sheet name="Tab 4.1 Bandire e assumere 2025" sheetId="12" r:id="rId7"/>
    <sheet name="Tab. 4.2 Assunzioni  2025" sheetId="7" r:id="rId8"/>
    <sheet name="Tab. 4.3 Assunzioni 2026" sheetId="8" r:id="rId9"/>
    <sheet name="Tab. 4.4 Assunzioni  2027" sheetId="9" r:id="rId10"/>
    <sheet name="Tab.4.5 solo bandire  26 27 " sheetId="16" r:id="rId11"/>
    <sheet name="Tab. 5 Comandati out" sheetId="10" r:id="rId12"/>
    <sheet name="Tab. 6 Verifica tetto spesa" sheetId="11"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11" l="1"/>
  <c r="I9" i="11"/>
  <c r="O27" i="7"/>
  <c r="O25" i="9" l="1"/>
  <c r="M15" i="10"/>
  <c r="M13" i="10"/>
  <c r="M11" i="10"/>
  <c r="M8" i="10"/>
  <c r="M7" i="10"/>
  <c r="L17" i="10"/>
  <c r="C19" i="16"/>
  <c r="E25" i="16"/>
  <c r="D25" i="16"/>
  <c r="O12" i="7"/>
  <c r="O8" i="7"/>
  <c r="O7" i="7"/>
  <c r="L23" i="7"/>
  <c r="N29" i="12"/>
  <c r="D29" i="12"/>
  <c r="L19" i="17"/>
  <c r="L18" i="17"/>
  <c r="L17" i="17"/>
  <c r="L19" i="6"/>
  <c r="L18" i="6"/>
  <c r="L17" i="6"/>
  <c r="M17" i="6"/>
  <c r="L19" i="5"/>
  <c r="L18" i="5"/>
  <c r="L17" i="5"/>
  <c r="M17" i="5"/>
  <c r="M15" i="5"/>
  <c r="M13" i="5"/>
  <c r="M11" i="5"/>
  <c r="M7" i="5"/>
  <c r="M17" i="4"/>
  <c r="M15" i="4"/>
  <c r="M13" i="4"/>
  <c r="M11" i="4"/>
  <c r="M8" i="4"/>
  <c r="M7" i="4"/>
  <c r="M20" i="3"/>
  <c r="L20" i="3"/>
  <c r="N18" i="3"/>
  <c r="N16" i="3"/>
  <c r="N14" i="3"/>
  <c r="N11" i="3"/>
  <c r="N8" i="3"/>
  <c r="N7" i="3"/>
  <c r="L21" i="2"/>
  <c r="M19" i="2"/>
  <c r="M17" i="2"/>
  <c r="M15" i="2"/>
  <c r="M12" i="2"/>
  <c r="M9" i="2"/>
  <c r="M8" i="2"/>
  <c r="F19" i="2"/>
  <c r="F17" i="2"/>
  <c r="D15" i="10"/>
  <c r="D13" i="10"/>
  <c r="D11" i="10"/>
  <c r="D8" i="10"/>
  <c r="D7" i="10"/>
  <c r="D21" i="9"/>
  <c r="D18" i="9"/>
  <c r="D15" i="9"/>
  <c r="D11" i="9"/>
  <c r="D8" i="9"/>
  <c r="D7" i="9"/>
  <c r="D21" i="8"/>
  <c r="D18" i="8"/>
  <c r="D15" i="8"/>
  <c r="D11" i="8"/>
  <c r="D8" i="8"/>
  <c r="D7" i="8"/>
  <c r="D21" i="7"/>
  <c r="D18" i="7"/>
  <c r="D15" i="7"/>
  <c r="D11" i="7"/>
  <c r="D8" i="7"/>
  <c r="D7" i="7"/>
  <c r="D15" i="17"/>
  <c r="D13" i="17"/>
  <c r="D11" i="17"/>
  <c r="F11" i="17" s="1"/>
  <c r="G11" i="17" s="1"/>
  <c r="D8" i="17"/>
  <c r="D7" i="17"/>
  <c r="D15" i="6"/>
  <c r="D13" i="6"/>
  <c r="D11" i="6"/>
  <c r="D8" i="6"/>
  <c r="D7" i="6"/>
  <c r="D15" i="5"/>
  <c r="D13" i="5"/>
  <c r="D11" i="5"/>
  <c r="D8" i="5"/>
  <c r="D7" i="5"/>
  <c r="D15" i="4"/>
  <c r="D13" i="4"/>
  <c r="D11" i="4"/>
  <c r="D8" i="4"/>
  <c r="D7" i="4"/>
  <c r="D18" i="3"/>
  <c r="D16" i="3"/>
  <c r="D14" i="3"/>
  <c r="D11" i="3"/>
  <c r="D8" i="3"/>
  <c r="D7" i="3"/>
  <c r="D19" i="2"/>
  <c r="D17" i="2"/>
  <c r="D15" i="2"/>
  <c r="F15" i="2" s="1"/>
  <c r="D12" i="2"/>
  <c r="D9" i="2"/>
  <c r="D8" i="2"/>
  <c r="K11" i="12"/>
  <c r="J29" i="12"/>
  <c r="I29" i="12"/>
  <c r="F15" i="17"/>
  <c r="G15" i="17" s="1"/>
  <c r="F13" i="17"/>
  <c r="G13" i="17" s="1"/>
  <c r="G9" i="2"/>
  <c r="G8" i="2"/>
  <c r="K18" i="12"/>
  <c r="G8" i="17"/>
  <c r="G7" i="17"/>
  <c r="M19" i="4" l="1"/>
  <c r="M18" i="4"/>
  <c r="N20" i="3"/>
  <c r="M21" i="2"/>
  <c r="M17" i="10"/>
  <c r="G15" i="2"/>
  <c r="J13" i="17"/>
  <c r="I13" i="17"/>
  <c r="H13" i="17"/>
  <c r="J11" i="17"/>
  <c r="I11" i="17"/>
  <c r="H11" i="17"/>
  <c r="J8" i="17"/>
  <c r="I8" i="17"/>
  <c r="H8" i="17"/>
  <c r="J7" i="17"/>
  <c r="I7" i="17"/>
  <c r="H7" i="17"/>
  <c r="I15" i="17"/>
  <c r="H15" i="17"/>
  <c r="J15" i="17"/>
  <c r="K15" i="17" s="1"/>
  <c r="M15" i="17" s="1"/>
  <c r="K11" i="9"/>
  <c r="K11" i="8"/>
  <c r="K11" i="3"/>
  <c r="K27" i="12"/>
  <c r="K25" i="12"/>
  <c r="K24" i="12"/>
  <c r="K22" i="12"/>
  <c r="K21" i="12"/>
  <c r="K19" i="12"/>
  <c r="L19" i="12" s="1"/>
  <c r="K29" i="12" l="1"/>
  <c r="K8" i="17"/>
  <c r="M8" i="17" s="1"/>
  <c r="K11" i="17"/>
  <c r="M11" i="17" s="1"/>
  <c r="K7" i="17"/>
  <c r="M7" i="17" s="1"/>
  <c r="K13" i="17"/>
  <c r="M13" i="17" s="1"/>
  <c r="M18" i="17" l="1"/>
  <c r="M19" i="17"/>
  <c r="M17" i="17"/>
  <c r="F15" i="10"/>
  <c r="G15" i="10" s="1"/>
  <c r="F13" i="10"/>
  <c r="G13" i="10" s="1"/>
  <c r="F11" i="10"/>
  <c r="G11" i="10" s="1"/>
  <c r="G8" i="10"/>
  <c r="H8" i="10" s="1"/>
  <c r="G7" i="10"/>
  <c r="F21" i="9"/>
  <c r="G21" i="9" s="1"/>
  <c r="F18" i="9"/>
  <c r="G18" i="9" s="1"/>
  <c r="F15" i="9"/>
  <c r="G15" i="9" s="1"/>
  <c r="G11" i="9"/>
  <c r="H11" i="9"/>
  <c r="G8" i="9"/>
  <c r="G7" i="9"/>
  <c r="F21" i="8"/>
  <c r="G21" i="8" s="1"/>
  <c r="F18" i="8"/>
  <c r="G18" i="8" s="1"/>
  <c r="F15" i="8"/>
  <c r="G15" i="8" s="1"/>
  <c r="H11" i="8"/>
  <c r="G8" i="8"/>
  <c r="G7" i="8"/>
  <c r="F21" i="7"/>
  <c r="G21" i="7" s="1"/>
  <c r="F18" i="7"/>
  <c r="G18" i="7" s="1"/>
  <c r="F15" i="7"/>
  <c r="G15" i="7" s="1"/>
  <c r="H11" i="7"/>
  <c r="G8" i="7"/>
  <c r="G7" i="7"/>
  <c r="F15" i="6"/>
  <c r="G15" i="6" s="1"/>
  <c r="F13" i="6"/>
  <c r="G13" i="6" s="1"/>
  <c r="F11" i="6"/>
  <c r="G11" i="6" s="1"/>
  <c r="G8" i="6"/>
  <c r="H8" i="6" s="1"/>
  <c r="G7" i="6"/>
  <c r="I7" i="6" s="1"/>
  <c r="F15" i="5"/>
  <c r="G15" i="5" s="1"/>
  <c r="F13" i="5"/>
  <c r="G13" i="5" s="1"/>
  <c r="F11" i="5"/>
  <c r="G11" i="5" s="1"/>
  <c r="G8" i="5"/>
  <c r="G7" i="5"/>
  <c r="F15" i="4"/>
  <c r="G15" i="4" s="1"/>
  <c r="F13" i="4"/>
  <c r="G13" i="4" s="1"/>
  <c r="F11" i="4"/>
  <c r="G11" i="4" s="1"/>
  <c r="G8" i="4"/>
  <c r="G7" i="4"/>
  <c r="F18" i="3"/>
  <c r="G18" i="3" s="1"/>
  <c r="F16" i="3"/>
  <c r="G16" i="3" s="1"/>
  <c r="F14" i="3"/>
  <c r="G14" i="3" s="1"/>
  <c r="G11" i="3"/>
  <c r="G8" i="3"/>
  <c r="G7" i="3"/>
  <c r="G19" i="2"/>
  <c r="G17" i="2"/>
  <c r="H12" i="2"/>
  <c r="H29" i="12"/>
  <c r="G29" i="12"/>
  <c r="F29" i="12"/>
  <c r="E29" i="12"/>
  <c r="N23" i="9"/>
  <c r="M23" i="9"/>
  <c r="L23" i="9"/>
  <c r="N23" i="7"/>
  <c r="M23" i="7"/>
  <c r="N23" i="8"/>
  <c r="M23" i="8"/>
  <c r="L23" i="8"/>
  <c r="L19" i="4"/>
  <c r="L18" i="4"/>
  <c r="L17" i="4"/>
  <c r="H8" i="5" l="1"/>
  <c r="I8" i="5"/>
  <c r="G12" i="2"/>
  <c r="K12" i="2" s="1"/>
  <c r="G11" i="7"/>
  <c r="J15" i="10"/>
  <c r="I15" i="10"/>
  <c r="H15" i="10"/>
  <c r="J7" i="10"/>
  <c r="I7" i="10"/>
  <c r="H7" i="10"/>
  <c r="H11" i="10"/>
  <c r="J11" i="10"/>
  <c r="I11" i="10"/>
  <c r="I13" i="10"/>
  <c r="H13" i="10"/>
  <c r="J13" i="10"/>
  <c r="I8" i="10"/>
  <c r="J8" i="10"/>
  <c r="J21" i="9"/>
  <c r="I21" i="9"/>
  <c r="H21" i="9"/>
  <c r="J7" i="9"/>
  <c r="I7" i="9"/>
  <c r="H7" i="9"/>
  <c r="H8" i="9"/>
  <c r="J8" i="9"/>
  <c r="I8" i="9"/>
  <c r="J18" i="9"/>
  <c r="I18" i="9"/>
  <c r="H18" i="9"/>
  <c r="J15" i="9"/>
  <c r="I15" i="9"/>
  <c r="H15" i="9"/>
  <c r="O11" i="9"/>
  <c r="J7" i="8"/>
  <c r="I7" i="8"/>
  <c r="H7" i="8"/>
  <c r="J8" i="8"/>
  <c r="H8" i="8"/>
  <c r="I8" i="8"/>
  <c r="J15" i="8"/>
  <c r="I15" i="8"/>
  <c r="H15" i="8"/>
  <c r="J18" i="8"/>
  <c r="I18" i="8"/>
  <c r="H18" i="8"/>
  <c r="J21" i="8"/>
  <c r="I21" i="8"/>
  <c r="H21" i="8"/>
  <c r="G11" i="8"/>
  <c r="J21" i="7"/>
  <c r="I21" i="7"/>
  <c r="H21" i="7"/>
  <c r="J7" i="7"/>
  <c r="I7" i="7"/>
  <c r="H7" i="7"/>
  <c r="J8" i="7"/>
  <c r="I8" i="7"/>
  <c r="H8" i="7"/>
  <c r="J18" i="7"/>
  <c r="I18" i="7"/>
  <c r="H18" i="7"/>
  <c r="J15" i="7"/>
  <c r="I15" i="7"/>
  <c r="H15" i="7"/>
  <c r="I11" i="6"/>
  <c r="H11" i="6"/>
  <c r="J11" i="6"/>
  <c r="J13" i="6"/>
  <c r="I13" i="6"/>
  <c r="H13" i="6"/>
  <c r="J15" i="6"/>
  <c r="I15" i="6"/>
  <c r="H15" i="6"/>
  <c r="I8" i="6"/>
  <c r="H7" i="6"/>
  <c r="J8" i="6"/>
  <c r="J7" i="6"/>
  <c r="I7" i="5"/>
  <c r="J7" i="5"/>
  <c r="H7" i="5"/>
  <c r="I11" i="5"/>
  <c r="H11" i="5"/>
  <c r="J11" i="5"/>
  <c r="J13" i="5"/>
  <c r="I13" i="5"/>
  <c r="H13" i="5"/>
  <c r="J15" i="5"/>
  <c r="I15" i="5"/>
  <c r="H15" i="5"/>
  <c r="J8" i="5"/>
  <c r="I7" i="4"/>
  <c r="J7" i="4"/>
  <c r="H7" i="4"/>
  <c r="H13" i="4"/>
  <c r="J13" i="4"/>
  <c r="I13" i="4"/>
  <c r="I11" i="4"/>
  <c r="H11" i="4"/>
  <c r="J11" i="4"/>
  <c r="I15" i="4"/>
  <c r="J15" i="4"/>
  <c r="H15" i="4"/>
  <c r="I8" i="4"/>
  <c r="J8" i="4"/>
  <c r="H8" i="4"/>
  <c r="I7" i="3"/>
  <c r="H7" i="3"/>
  <c r="J7" i="3"/>
  <c r="J8" i="3"/>
  <c r="I8" i="3"/>
  <c r="H8" i="3"/>
  <c r="I14" i="3"/>
  <c r="H14" i="3"/>
  <c r="J14" i="3"/>
  <c r="J16" i="3"/>
  <c r="I16" i="3"/>
  <c r="H16" i="3"/>
  <c r="J18" i="3"/>
  <c r="I18" i="3"/>
  <c r="H18" i="3"/>
  <c r="H11" i="3"/>
  <c r="H8" i="2"/>
  <c r="I8" i="2"/>
  <c r="J8" i="2"/>
  <c r="I9" i="2"/>
  <c r="J9" i="2"/>
  <c r="H9" i="2"/>
  <c r="I15" i="2"/>
  <c r="J15" i="2"/>
  <c r="H15" i="2"/>
  <c r="I17" i="2"/>
  <c r="J17" i="2"/>
  <c r="H17" i="2"/>
  <c r="J19" i="2"/>
  <c r="I19" i="2"/>
  <c r="H19" i="2"/>
  <c r="K15" i="9" l="1"/>
  <c r="O15" i="9" s="1"/>
  <c r="K15" i="8"/>
  <c r="O15" i="8" s="1"/>
  <c r="K7" i="7"/>
  <c r="K13" i="6"/>
  <c r="M13" i="6" s="1"/>
  <c r="K8" i="2"/>
  <c r="C10" i="16" s="1"/>
  <c r="F10" i="16" s="1"/>
  <c r="K21" i="9"/>
  <c r="O21" i="9" s="1"/>
  <c r="K13" i="5"/>
  <c r="K11" i="5"/>
  <c r="K17" i="2"/>
  <c r="K11" i="7"/>
  <c r="O11" i="7" s="1"/>
  <c r="C18" i="12"/>
  <c r="L18" i="12" s="1"/>
  <c r="K8" i="6"/>
  <c r="M8" i="6" s="1"/>
  <c r="K15" i="5"/>
  <c r="K8" i="5"/>
  <c r="M8" i="5" s="1"/>
  <c r="K15" i="2"/>
  <c r="K7" i="9"/>
  <c r="O7" i="9" s="1"/>
  <c r="K8" i="7"/>
  <c r="K15" i="7"/>
  <c r="O15" i="7" s="1"/>
  <c r="K7" i="3"/>
  <c r="K14" i="3"/>
  <c r="K19" i="2"/>
  <c r="K21" i="8"/>
  <c r="O21" i="8" s="1"/>
  <c r="K9" i="2"/>
  <c r="C11" i="16" s="1"/>
  <c r="F11" i="16" s="1"/>
  <c r="K18" i="3"/>
  <c r="K8" i="4"/>
  <c r="K8" i="8"/>
  <c r="O8" i="8" s="1"/>
  <c r="K13" i="10"/>
  <c r="K15" i="10"/>
  <c r="K7" i="10"/>
  <c r="K8" i="3"/>
  <c r="K7" i="6"/>
  <c r="M7" i="6" s="1"/>
  <c r="K18" i="7"/>
  <c r="O18" i="7" s="1"/>
  <c r="K18" i="8"/>
  <c r="O18" i="8" s="1"/>
  <c r="K18" i="9"/>
  <c r="O18" i="9" s="1"/>
  <c r="K8" i="10"/>
  <c r="K16" i="3"/>
  <c r="K15" i="4"/>
  <c r="K13" i="4"/>
  <c r="K15" i="6"/>
  <c r="M15" i="6" s="1"/>
  <c r="K11" i="6"/>
  <c r="M11" i="6" s="1"/>
  <c r="K21" i="7"/>
  <c r="O21" i="7" s="1"/>
  <c r="K7" i="8"/>
  <c r="O7" i="8" s="1"/>
  <c r="K7" i="5"/>
  <c r="K8" i="9"/>
  <c r="O8" i="9" s="1"/>
  <c r="K11" i="10"/>
  <c r="K7" i="4"/>
  <c r="K11" i="4"/>
  <c r="O12" i="9"/>
  <c r="O12" i="8"/>
  <c r="O11" i="8"/>
  <c r="M19" i="6" l="1"/>
  <c r="M18" i="6"/>
  <c r="M2" i="9" s="1"/>
  <c r="M18" i="5"/>
  <c r="M2" i="8" s="1"/>
  <c r="M19" i="5"/>
  <c r="E9" i="11" s="1"/>
  <c r="K16" i="9"/>
  <c r="O16" i="9" s="1"/>
  <c r="K19" i="8"/>
  <c r="O19" i="8" s="1"/>
  <c r="C23" i="16"/>
  <c r="F23" i="16" s="1"/>
  <c r="C27" i="12"/>
  <c r="L27" i="12" s="1"/>
  <c r="C21" i="16"/>
  <c r="F21" i="16" s="1"/>
  <c r="C24" i="12"/>
  <c r="F19" i="16"/>
  <c r="F25" i="16" s="1"/>
  <c r="C21" i="12"/>
  <c r="E8" i="11"/>
  <c r="C17" i="16"/>
  <c r="F17" i="16" s="1"/>
  <c r="E7" i="11"/>
  <c r="K16" i="8"/>
  <c r="O16" i="8" s="1"/>
  <c r="O23" i="8" s="1"/>
  <c r="K16" i="7"/>
  <c r="O16" i="7" s="1"/>
  <c r="K19" i="7"/>
  <c r="O19" i="7" s="1"/>
  <c r="C11" i="12"/>
  <c r="L11" i="12" s="1"/>
  <c r="M2" i="7"/>
  <c r="K19" i="9"/>
  <c r="O19" i="9" s="1"/>
  <c r="C12" i="12"/>
  <c r="L12" i="12" s="1"/>
  <c r="O23" i="9" l="1"/>
  <c r="O27" i="8"/>
  <c r="O26" i="8"/>
  <c r="C25" i="12"/>
  <c r="L25" i="12" s="1"/>
  <c r="L24" i="12"/>
  <c r="C22" i="12"/>
  <c r="L22" i="12" s="1"/>
  <c r="L21" i="12"/>
  <c r="E15" i="11"/>
  <c r="O23" i="7"/>
  <c r="O27" i="9"/>
  <c r="O26" i="9"/>
  <c r="O25" i="8"/>
  <c r="O25" i="7"/>
  <c r="E10" i="11" s="1"/>
  <c r="O26" i="7"/>
  <c r="E11" i="11" s="1"/>
  <c r="E12" i="11"/>
  <c r="E13" i="11" l="1"/>
  <c r="L29" i="12"/>
</calcChain>
</file>

<file path=xl/sharedStrings.xml><?xml version="1.0" encoding="utf-8"?>
<sst xmlns="http://schemas.openxmlformats.org/spreadsheetml/2006/main" count="634" uniqueCount="196">
  <si>
    <t>Funzionario referente</t>
  </si>
  <si>
    <t>AMMINISTRAZIONE</t>
  </si>
  <si>
    <t>n. telefono</t>
  </si>
  <si>
    <t xml:space="preserve">E-mail PEC: </t>
  </si>
  <si>
    <t xml:space="preserve">                                                                                                                 E-mail  ______________________________________</t>
  </si>
  <si>
    <t>DIRIGENTI</t>
  </si>
  <si>
    <t>FASCIA</t>
  </si>
  <si>
    <t>PRIMA</t>
  </si>
  <si>
    <t>SECONDA</t>
  </si>
  <si>
    <t>AREE</t>
  </si>
  <si>
    <t xml:space="preserve">Stipendio CCNL 2019-2021  (13 mensilità) </t>
  </si>
  <si>
    <t xml:space="preserve">Retribuzione totale pro capite lordo dipendente   </t>
  </si>
  <si>
    <t>EP</t>
  </si>
  <si>
    <t>Funzionari</t>
  </si>
  <si>
    <t>Assistenti</t>
  </si>
  <si>
    <t>Operatori</t>
  </si>
  <si>
    <t>TOTALE</t>
  </si>
  <si>
    <t>di cui</t>
  </si>
  <si>
    <t>TOTALE  Dir. I Fascia</t>
  </si>
  <si>
    <t>TOTALE Dir. II fascia+Aree</t>
  </si>
  <si>
    <t>TOTALE complessivo</t>
  </si>
  <si>
    <t>Funzionari (PV)</t>
  </si>
  <si>
    <t>Assistenti (PV)</t>
  </si>
  <si>
    <t>DI CUI:</t>
  </si>
  <si>
    <t>ANNO DELLA PROGRAMMAZIONE</t>
  </si>
  <si>
    <t>+</t>
  </si>
  <si>
    <t>-</t>
  </si>
  <si>
    <t>≤</t>
  </si>
  <si>
    <t>Stipendio CCNL 2019-2021 (13 mensilità)</t>
  </si>
  <si>
    <t xml:space="preserve">Retribuzione totale pro capite lordo dipendente </t>
  </si>
  <si>
    <t xml:space="preserve">Pensione 24,2%  </t>
  </si>
  <si>
    <t>Buonuscita 5,68%</t>
  </si>
  <si>
    <t xml:space="preserve">IRAP       8,5%  </t>
  </si>
  <si>
    <t xml:space="preserve">Totale annuo pro-capite lordo stato   </t>
  </si>
  <si>
    <t xml:space="preserve">Retribuzione di posizione variabile    </t>
  </si>
  <si>
    <t xml:space="preserve">Retribuzione di risultato       </t>
  </si>
  <si>
    <t xml:space="preserve">Oneri riflessi 38,38% (32,70% su retribuzione di risultato)  </t>
  </si>
  <si>
    <t>Totale annuo pro-capite lordo stato</t>
  </si>
  <si>
    <t xml:space="preserve">Tabellare + IIS per 12 mensilità CCNL 2019-2021 </t>
  </si>
  <si>
    <t>Altra voce retributiva fondamentale</t>
  </si>
  <si>
    <t>Totale annuo pro-capite lordo dipendente</t>
  </si>
  <si>
    <t xml:space="preserve">Buonuscita 5,68% </t>
  </si>
  <si>
    <t xml:space="preserve">IRAP       8,5%   </t>
  </si>
  <si>
    <t xml:space="preserve">Totale annuo pro-capite lordo stato </t>
  </si>
  <si>
    <t xml:space="preserve">VALORE FINANZIARIO DOTAZIONE ORGANICA    </t>
  </si>
  <si>
    <t xml:space="preserve">Unità in dotazione organica </t>
  </si>
  <si>
    <t xml:space="preserve">TOTALE ONERE PRESENTI IN SERVIZIO   (Ruolo + comandati in)     </t>
  </si>
  <si>
    <t xml:space="preserve">Totale unità cessate     </t>
  </si>
  <si>
    <t xml:space="preserve">TOTALE RISORSE DA CESSAZIONI </t>
  </si>
  <si>
    <t xml:space="preserve">TOTALE ONERI ASSUNZIONALI            </t>
  </si>
  <si>
    <t xml:space="preserve">Totale  oneri da assumere su budget  già autorizzato da d.P.C.M. ….   </t>
  </si>
  <si>
    <t xml:space="preserve">TOTALE ONERI SU LEGGE……        </t>
  </si>
  <si>
    <t>TOTALE ONERI SU BUDGET 2025</t>
  </si>
  <si>
    <t>Dirigenti</t>
  </si>
  <si>
    <t>Costo annuo 
pro-capite 
(lordo Stato)</t>
  </si>
  <si>
    <t>TIPOLOGIA DI RECLUTAMENTO</t>
  </si>
  <si>
    <t>(indicare n° unità per ogni tipologia)</t>
  </si>
  <si>
    <t>Concorso pubblico</t>
  </si>
  <si>
    <t>Mobilità da altre PPAA</t>
  </si>
  <si>
    <t>AREE/
CATEGORIE/
QUALIFICHE</t>
  </si>
  <si>
    <t>Area EP</t>
  </si>
  <si>
    <t xml:space="preserve">Area Operatori </t>
  </si>
  <si>
    <t>Area Assistenti</t>
  </si>
  <si>
    <t>NOTE</t>
  </si>
  <si>
    <t>Mobilità da altre 
PPAA</t>
  </si>
  <si>
    <t>EP - Progressioni verticali</t>
  </si>
  <si>
    <t>Progressioni
 verticali</t>
  </si>
  <si>
    <t xml:space="preserve">Funzionario referente: </t>
  </si>
  <si>
    <r>
      <t>n. telefono</t>
    </r>
    <r>
      <rPr>
        <sz val="12"/>
        <rFont val="Times New Roman"/>
        <family val="1"/>
      </rPr>
      <t xml:space="preserve"> </t>
    </r>
  </si>
  <si>
    <t>E-mail PEC:</t>
  </si>
  <si>
    <t xml:space="preserve">Programma bandire </t>
  </si>
  <si>
    <t>Area Funzionari</t>
  </si>
  <si>
    <t xml:space="preserve">Valore finanziario unità da assumere </t>
  </si>
  <si>
    <t>Tredicesima       (tabellare + IVC)</t>
  </si>
  <si>
    <t>Area Operatori</t>
  </si>
  <si>
    <t>Valore finanziario unità da assumere</t>
  </si>
  <si>
    <r>
      <t xml:space="preserve">Pensione 24,2%  
</t>
    </r>
    <r>
      <rPr>
        <b/>
        <sz val="12"/>
        <color theme="5"/>
        <rFont val="Times New Roman"/>
        <family val="1"/>
      </rPr>
      <t>(2)</t>
    </r>
  </si>
  <si>
    <r>
      <t xml:space="preserve">Buonuscita 5,68%
</t>
    </r>
    <r>
      <rPr>
        <b/>
        <sz val="12"/>
        <color theme="5"/>
        <rFont val="Times New Roman"/>
        <family val="1"/>
      </rPr>
      <t>(2)</t>
    </r>
  </si>
  <si>
    <r>
      <t xml:space="preserve">IRAP       8,5%
</t>
    </r>
    <r>
      <rPr>
        <b/>
        <sz val="12"/>
        <color theme="5"/>
        <rFont val="Times New Roman"/>
        <family val="1"/>
      </rPr>
      <t xml:space="preserve">(2) </t>
    </r>
    <r>
      <rPr>
        <sz val="12"/>
        <color theme="5"/>
        <rFont val="Times New Roman"/>
        <family val="1"/>
      </rPr>
      <t xml:space="preserve"> </t>
    </r>
  </si>
  <si>
    <r>
      <t xml:space="preserve">EP </t>
    </r>
    <r>
      <rPr>
        <b/>
        <sz val="12"/>
        <color theme="5"/>
        <rFont val="Times New Roman"/>
        <family val="1"/>
      </rPr>
      <t>(3)</t>
    </r>
  </si>
  <si>
    <r>
      <t xml:space="preserve">Altra voce retributiva fondamentale </t>
    </r>
    <r>
      <rPr>
        <b/>
        <sz val="12"/>
        <color theme="5"/>
        <rFont val="Times New Roman"/>
        <family val="1"/>
      </rPr>
      <t>(1)</t>
    </r>
  </si>
  <si>
    <r>
      <rPr>
        <b/>
        <sz val="12"/>
        <color theme="5"/>
        <rFont val="Times New Roman"/>
        <family val="1"/>
      </rPr>
      <t>(1)</t>
    </r>
    <r>
      <rPr>
        <sz val="12"/>
        <color indexed="8"/>
        <rFont val="Times New Roman"/>
        <family val="1"/>
      </rPr>
      <t xml:space="preserve"> se prevista da normativa speciale</t>
    </r>
  </si>
  <si>
    <r>
      <rPr>
        <b/>
        <sz val="12"/>
        <color theme="5"/>
        <rFont val="Times New Roman"/>
        <family val="1"/>
      </rPr>
      <t>(2)</t>
    </r>
    <r>
      <rPr>
        <sz val="12"/>
        <color indexed="8"/>
        <rFont val="Times New Roman"/>
        <family val="1"/>
      </rPr>
      <t xml:space="preserve"> i</t>
    </r>
    <r>
      <rPr>
        <sz val="12"/>
        <rFont val="Times New Roman"/>
        <family val="1"/>
      </rPr>
      <t>ndicare percentuale applicata se diversa da quella indicata e conseguentemente adeguare gli importi</t>
    </r>
  </si>
  <si>
    <r>
      <t>PRIMA</t>
    </r>
    <r>
      <rPr>
        <b/>
        <sz val="12"/>
        <color theme="5"/>
        <rFont val="Times New Roman"/>
        <family val="1"/>
      </rPr>
      <t xml:space="preserve"> (2)</t>
    </r>
  </si>
  <si>
    <r>
      <rPr>
        <b/>
        <sz val="12"/>
        <color theme="5"/>
        <rFont val="Times New Roman"/>
        <family val="1"/>
      </rPr>
      <t>(2)</t>
    </r>
    <r>
      <rPr>
        <b/>
        <sz val="12"/>
        <color indexed="10"/>
        <rFont val="Times New Roman"/>
        <family val="1"/>
      </rPr>
      <t xml:space="preserve"> </t>
    </r>
    <r>
      <rPr>
        <sz val="12"/>
        <color indexed="8"/>
        <rFont val="Times New Roman"/>
        <family val="1"/>
      </rPr>
      <t>Dal I° novembre 2021 le cessazioni per quiescenza dei dirigenti di prima fascia di ruolo devono essere valorizzate prendendo a riferimento il relativo trattamento economico fondamentale 
e il relativo budget deve essere mantenuto separato (cfr. Circolare FP pubblicata il 7 febbraio 2022)  mentre per le cessazioni intervenute precedentemente a tale data deve essere preso a riferimento il trattamento di un dirigente di seconda fascia</t>
    </r>
  </si>
  <si>
    <t xml:space="preserve">AREE
</t>
  </si>
  <si>
    <r>
      <rPr>
        <b/>
        <sz val="12"/>
        <color theme="5"/>
        <rFont val="Times New Roman"/>
        <family val="1"/>
      </rPr>
      <t xml:space="preserve">(2) </t>
    </r>
    <r>
      <rPr>
        <sz val="12"/>
        <color indexed="8"/>
        <rFont val="Times New Roman"/>
        <family val="1"/>
      </rPr>
      <t>Dal I° novembre 2021 le cessazioni per quiescenza dei dirigenti di prima fascia di ruolo devono essere valorizzate prendendo a riferimento il relativo trattamento economico fondamentale 
e il relativo budget deve essere mantenuto separato (cfr. Circolare FP pubblicata il 7 febbraio 2022)  mentre per le cessazioni intervenute precedentemente a tale data deve essere preso a riferimento il trattamento di un dirigente di seconda fascia</t>
    </r>
  </si>
  <si>
    <r>
      <t>PRIMA</t>
    </r>
    <r>
      <rPr>
        <b/>
        <sz val="12"/>
        <color rgb="FFFF0000"/>
        <rFont val="Times New Roman"/>
        <family val="1"/>
      </rPr>
      <t xml:space="preserve"> </t>
    </r>
    <r>
      <rPr>
        <b/>
        <sz val="12"/>
        <color theme="5"/>
        <rFont val="Times New Roman"/>
        <family val="1"/>
      </rPr>
      <t>(2)</t>
    </r>
  </si>
  <si>
    <r>
      <t>Concorso pubblico</t>
    </r>
    <r>
      <rPr>
        <b/>
        <sz val="12"/>
        <color theme="5"/>
        <rFont val="Times New Roman"/>
        <family val="1"/>
      </rPr>
      <t xml:space="preserve"> (1)</t>
    </r>
  </si>
  <si>
    <r>
      <t xml:space="preserve">Scorrimento graduatorie
</t>
    </r>
    <r>
      <rPr>
        <b/>
        <sz val="12"/>
        <color theme="5"/>
        <rFont val="Times New Roman"/>
        <family val="1"/>
      </rPr>
      <t>(2)</t>
    </r>
  </si>
  <si>
    <r>
      <t xml:space="preserve">Art. 28, comma 1-ter d. lgs. 165/2001
</t>
    </r>
    <r>
      <rPr>
        <b/>
        <sz val="12"/>
        <color theme="5"/>
        <rFont val="Times New Roman"/>
        <family val="1"/>
      </rPr>
      <t>(3)</t>
    </r>
  </si>
  <si>
    <r>
      <t xml:space="preserve">Stabilizzazioni
</t>
    </r>
    <r>
      <rPr>
        <b/>
        <sz val="12"/>
        <color theme="5"/>
        <rFont val="Times New Roman"/>
        <family val="1"/>
      </rPr>
      <t>(4)</t>
    </r>
  </si>
  <si>
    <r>
      <t xml:space="preserve">Corso-concorso SNA </t>
    </r>
    <r>
      <rPr>
        <b/>
        <sz val="12"/>
        <color theme="5"/>
        <rFont val="Times New Roman"/>
        <family val="1"/>
      </rPr>
      <t>(5)</t>
    </r>
  </si>
  <si>
    <r>
      <t xml:space="preserve">Concorso pubblico
</t>
    </r>
    <r>
      <rPr>
        <b/>
        <sz val="12"/>
        <color theme="5"/>
        <rFont val="Times New Roman"/>
        <family val="1"/>
      </rPr>
      <t>(1)</t>
    </r>
  </si>
  <si>
    <r>
      <t xml:space="preserve">Progressioni di carriera (art. 52 d. lgs. 165/2001) </t>
    </r>
    <r>
      <rPr>
        <b/>
        <sz val="12"/>
        <color theme="5"/>
        <rFont val="Times New Roman"/>
        <family val="1"/>
      </rPr>
      <t>(6)</t>
    </r>
  </si>
  <si>
    <r>
      <t xml:space="preserve">Totale  unità da assumere su budget già autorizzato da      d.P.C.M. ….                            </t>
    </r>
    <r>
      <rPr>
        <b/>
        <sz val="12"/>
        <color theme="5"/>
        <rFont val="Times New Roman"/>
        <family val="1"/>
      </rPr>
      <t xml:space="preserve">    (4)       </t>
    </r>
  </si>
  <si>
    <r>
      <t xml:space="preserve">Totale  unità da assumere ex  lege …..  </t>
    </r>
    <r>
      <rPr>
        <b/>
        <sz val="12"/>
        <color theme="5"/>
        <rFont val="Times New Roman"/>
        <family val="1"/>
      </rPr>
      <t xml:space="preserve">  (5)</t>
    </r>
  </si>
  <si>
    <r>
      <rPr>
        <b/>
        <sz val="12"/>
        <color theme="5"/>
        <rFont val="Times New Roman"/>
        <family val="1"/>
      </rPr>
      <t>(1)</t>
    </r>
    <r>
      <rPr>
        <sz val="12"/>
        <rFont val="Times New Roman"/>
        <family val="1"/>
      </rPr>
      <t xml:space="preserve"> Questa tabella va compilata per ciascuno degli anni della programmazione</t>
    </r>
  </si>
  <si>
    <r>
      <rPr>
        <b/>
        <sz val="12"/>
        <color theme="5"/>
        <rFont val="Times New Roman"/>
        <family val="1"/>
      </rPr>
      <t>(2)</t>
    </r>
    <r>
      <rPr>
        <sz val="12"/>
        <rFont val="Times New Roman"/>
        <family val="1"/>
      </rPr>
      <t xml:space="preserve"> Indicare il budget o cumulo di di budgets di cui si chiede l'autorizzazione</t>
    </r>
  </si>
  <si>
    <r>
      <rPr>
        <b/>
        <sz val="12"/>
        <color theme="5"/>
        <rFont val="Times New Roman"/>
        <family val="1"/>
      </rPr>
      <t>(5)</t>
    </r>
    <r>
      <rPr>
        <b/>
        <sz val="12"/>
        <color rgb="FFFF0000"/>
        <rFont val="Times New Roman"/>
        <family val="1"/>
      </rPr>
      <t xml:space="preserve"> </t>
    </r>
    <r>
      <rPr>
        <sz val="12"/>
        <rFont val="Times New Roman"/>
        <family val="1"/>
      </rPr>
      <t>Indicare le risorse stanziate da norme di autorizzazione ad assunzioni in deroga (aggiungere colonne qualora vi sia più di una autorizzazione ex lege), che si intende impiegare nell'anno preso in considerazione. Tuttavia, al fine di rendere le grandezze del piano omogenee, le risorse stanziate da leggi in deroga e gli oneri derivanti dalle unità che si intende assumere sono nettizzate in tabella dalle componenti accessorie della retribuzione. Prevedere una colonna anche per le PV ex art. 18 CCNL (7) sul 0,55% del Monte Salari 2018.</t>
    </r>
  </si>
  <si>
    <r>
      <t xml:space="preserve">Totale  unità da assumere su budget già autorizzato da      d.P.C.M. ….                          </t>
    </r>
    <r>
      <rPr>
        <sz val="12"/>
        <color theme="5"/>
        <rFont val="Times New Roman"/>
        <family val="1"/>
      </rPr>
      <t xml:space="preserve">     </t>
    </r>
    <r>
      <rPr>
        <b/>
        <sz val="12"/>
        <color theme="5"/>
        <rFont val="Times New Roman"/>
        <family val="1"/>
      </rPr>
      <t xml:space="preserve"> (4)       </t>
    </r>
  </si>
  <si>
    <r>
      <t xml:space="preserve">Totale  unità da assumere ex  lege …..   </t>
    </r>
    <r>
      <rPr>
        <b/>
        <sz val="12"/>
        <color theme="5"/>
        <rFont val="Times New Roman"/>
        <family val="1"/>
      </rPr>
      <t xml:space="preserve"> (5)</t>
    </r>
  </si>
  <si>
    <r>
      <rPr>
        <b/>
        <sz val="12"/>
        <color theme="5"/>
        <rFont val="Times New Roman"/>
        <family val="1"/>
      </rPr>
      <t xml:space="preserve">(1) </t>
    </r>
    <r>
      <rPr>
        <sz val="12"/>
        <rFont val="Times New Roman"/>
        <family val="1"/>
      </rPr>
      <t>Questa tabella va compilata per ciascuno degli anni della programmazione</t>
    </r>
  </si>
  <si>
    <r>
      <rPr>
        <b/>
        <sz val="12"/>
        <color theme="5"/>
        <rFont val="Times New Roman"/>
        <family val="1"/>
      </rPr>
      <t xml:space="preserve">(3) </t>
    </r>
    <r>
      <rPr>
        <sz val="12"/>
        <rFont val="Times New Roman"/>
        <family val="1"/>
      </rPr>
      <t>Indicare le unità sul budget di riferimento.</t>
    </r>
  </si>
  <si>
    <r>
      <rPr>
        <b/>
        <sz val="12"/>
        <color theme="5"/>
        <rFont val="Times New Roman"/>
        <family val="1"/>
      </rPr>
      <t>(4)</t>
    </r>
    <r>
      <rPr>
        <sz val="12"/>
        <rFont val="Times New Roman"/>
        <family val="1"/>
      </rPr>
      <t xml:space="preserve"> Indicare le unità già autorizzata da d.P.C.M. che si prevede di assumere nell'anno di riferimento, anche a seguito di rimodulazione.</t>
    </r>
  </si>
  <si>
    <r>
      <rPr>
        <b/>
        <sz val="12"/>
        <color theme="5"/>
        <rFont val="Times New Roman"/>
        <family val="1"/>
      </rPr>
      <t>(5)</t>
    </r>
    <r>
      <rPr>
        <sz val="12"/>
        <rFont val="Times New Roman"/>
        <family val="1"/>
      </rPr>
      <t xml:space="preserve"> Indicare le risorse stanziate da norme di autorizzazione ad assunzioni in deroga (aggiungere colonne qualora vi sia più di una autorizzazione ex lege), che si intende impiegare nell'anno preso in considerazione. Tuttavia, al fine di rendere le grandezze del piano omogenee, le risorse stanziate da leggi in deroga e gli oneri derivanti dalle unità che si intende assumere sono nettizzate in tabella dalle componenti accessorie della retribuzione. Prevedere una colonna anche per le PV ex art. 18 CCNL (7) sul 0,55% del Monte Salari 2018.</t>
    </r>
  </si>
  <si>
    <r>
      <t xml:space="preserve">Totale  unità da assumere ex  lege ….. </t>
    </r>
    <r>
      <rPr>
        <i/>
        <sz val="12"/>
        <color indexed="8"/>
        <rFont val="Times New Roman"/>
        <family val="1"/>
      </rPr>
      <t xml:space="preserve">  </t>
    </r>
    <r>
      <rPr>
        <sz val="12"/>
        <color theme="5"/>
        <rFont val="Times New Roman"/>
        <family val="1"/>
      </rPr>
      <t xml:space="preserve"> </t>
    </r>
    <r>
      <rPr>
        <b/>
        <sz val="12"/>
        <color theme="5"/>
        <rFont val="Times New Roman"/>
        <family val="1"/>
      </rPr>
      <t>(5)</t>
    </r>
  </si>
  <si>
    <r>
      <t xml:space="preserve">Totale  unità da assumere su budget già autorizzato da      d.P.C.M. ….                            </t>
    </r>
    <r>
      <rPr>
        <b/>
        <sz val="12"/>
        <color rgb="FFFF0000"/>
        <rFont val="Times New Roman"/>
        <family val="1"/>
      </rPr>
      <t xml:space="preserve">  </t>
    </r>
    <r>
      <rPr>
        <b/>
        <sz val="12"/>
        <color theme="5"/>
        <rFont val="Times New Roman"/>
        <family val="1"/>
      </rPr>
      <t xml:space="preserve">  (4)       </t>
    </r>
  </si>
  <si>
    <r>
      <t xml:space="preserve">Totale  unità da assumere ex  lege ….. </t>
    </r>
    <r>
      <rPr>
        <i/>
        <sz val="12"/>
        <color indexed="8"/>
        <rFont val="Times New Roman"/>
        <family val="1"/>
      </rPr>
      <t xml:space="preserve">  </t>
    </r>
    <r>
      <rPr>
        <sz val="12"/>
        <color indexed="8"/>
        <rFont val="Times New Roman"/>
        <family val="1"/>
      </rPr>
      <t xml:space="preserve"> </t>
    </r>
    <r>
      <rPr>
        <b/>
        <sz val="12"/>
        <color theme="5"/>
        <rFont val="Times New Roman"/>
        <family val="1"/>
      </rPr>
      <t>(5)</t>
    </r>
  </si>
  <si>
    <r>
      <t xml:space="preserve">Totale  unità da assumere ex  lege ….. </t>
    </r>
    <r>
      <rPr>
        <i/>
        <sz val="12"/>
        <color indexed="8"/>
        <rFont val="Times New Roman"/>
        <family val="1"/>
      </rPr>
      <t xml:space="preserve"> </t>
    </r>
    <r>
      <rPr>
        <i/>
        <sz val="12"/>
        <color theme="5"/>
        <rFont val="Times New Roman"/>
        <family val="1"/>
      </rPr>
      <t xml:space="preserve"> </t>
    </r>
    <r>
      <rPr>
        <sz val="12"/>
        <color theme="5"/>
        <rFont val="Times New Roman"/>
        <family val="1"/>
      </rPr>
      <t xml:space="preserve"> </t>
    </r>
    <r>
      <rPr>
        <b/>
        <sz val="12"/>
        <color theme="5"/>
        <rFont val="Times New Roman"/>
        <family val="1"/>
      </rPr>
      <t>(5)</t>
    </r>
  </si>
  <si>
    <r>
      <rPr>
        <b/>
        <sz val="12"/>
        <color theme="5"/>
        <rFont val="Times New Roman"/>
        <family val="1"/>
      </rPr>
      <t>(3)</t>
    </r>
    <r>
      <rPr>
        <sz val="12"/>
        <rFont val="Times New Roman"/>
        <family val="1"/>
      </rPr>
      <t xml:space="preserve"> Indicare le unità sul budget di riferimento.</t>
    </r>
  </si>
  <si>
    <r>
      <rPr>
        <b/>
        <sz val="12"/>
        <color theme="5"/>
        <rFont val="Times New Roman"/>
        <family val="1"/>
      </rPr>
      <t xml:space="preserve">(5) </t>
    </r>
    <r>
      <rPr>
        <sz val="12"/>
        <rFont val="Times New Roman"/>
        <family val="1"/>
      </rPr>
      <t>Indicare le risorse stanziate da norme di autorizzazione ad assunzioni in deroga (aggiungere colonne qualora vi sia più di una autorizzazione ex lege), che si intende impiegare nell'anno preso in considerazione. Tuttavia, al fine di rendere le grandezze del piano omogenee, le risorse stanziate da leggi in deroga e gli oneri derivanti dalle unità che si intende assumere sono nettizzate in tabella dalle componenti accessorie della retribuzione. Prevedere una colonna anche per le PV ex art. 18 CCNL (7) sul 0,55% del Monte Salari 2018.</t>
    </r>
  </si>
  <si>
    <r>
      <t xml:space="preserve">Pensione 24,2%  
</t>
    </r>
    <r>
      <rPr>
        <b/>
        <sz val="12"/>
        <color theme="5"/>
        <rFont val="Times New Roman"/>
        <family val="1"/>
      </rPr>
      <t>(3)</t>
    </r>
  </si>
  <si>
    <r>
      <t xml:space="preserve">Buonuscita 5,68%
</t>
    </r>
    <r>
      <rPr>
        <b/>
        <sz val="12"/>
        <color theme="5"/>
        <rFont val="Times New Roman"/>
        <family val="1"/>
      </rPr>
      <t xml:space="preserve">(3) </t>
    </r>
  </si>
  <si>
    <r>
      <t xml:space="preserve">IRAP       8,5%   
</t>
    </r>
    <r>
      <rPr>
        <b/>
        <sz val="12"/>
        <color theme="5"/>
        <rFont val="Times New Roman"/>
        <family val="1"/>
      </rPr>
      <t>(3)</t>
    </r>
  </si>
  <si>
    <r>
      <t>Totale unità presenti di ruolo</t>
    </r>
    <r>
      <rPr>
        <b/>
        <sz val="12"/>
        <color rgb="FFFF0000"/>
        <rFont val="Times New Roman"/>
        <family val="1"/>
      </rPr>
      <t xml:space="preserve"> </t>
    </r>
    <r>
      <rPr>
        <b/>
        <sz val="12"/>
        <color theme="5"/>
        <rFont val="Times New Roman"/>
        <family val="1"/>
      </rPr>
      <t xml:space="preserve">(1)        </t>
    </r>
  </si>
  <si>
    <r>
      <t xml:space="preserve">Totale  comandati in </t>
    </r>
    <r>
      <rPr>
        <b/>
        <sz val="12"/>
        <color theme="5"/>
        <rFont val="Times New Roman"/>
        <family val="1"/>
      </rPr>
      <t xml:space="preserve">(2)      </t>
    </r>
  </si>
  <si>
    <r>
      <t xml:space="preserve">EP </t>
    </r>
    <r>
      <rPr>
        <sz val="12"/>
        <color theme="5"/>
        <rFont val="Times New Roman"/>
        <family val="1"/>
      </rPr>
      <t xml:space="preserve"> </t>
    </r>
    <r>
      <rPr>
        <b/>
        <sz val="12"/>
        <color theme="5"/>
        <rFont val="Times New Roman"/>
        <family val="1"/>
      </rPr>
      <t>(4)</t>
    </r>
  </si>
  <si>
    <r>
      <t>Totale  comandati in</t>
    </r>
    <r>
      <rPr>
        <b/>
        <sz val="12"/>
        <color theme="5"/>
        <rFont val="Times New Roman"/>
        <family val="1"/>
      </rPr>
      <t xml:space="preserve"> (2) </t>
    </r>
    <r>
      <rPr>
        <b/>
        <sz val="12"/>
        <color indexed="8"/>
        <rFont val="Times New Roman"/>
        <family val="1"/>
      </rPr>
      <t xml:space="preserve">     </t>
    </r>
  </si>
  <si>
    <r>
      <rPr>
        <b/>
        <sz val="12"/>
        <color theme="5"/>
        <rFont val="Times New Roman"/>
        <family val="1"/>
      </rPr>
      <t>(1)</t>
    </r>
    <r>
      <rPr>
        <b/>
        <sz val="12"/>
        <color rgb="FFFF0000"/>
        <rFont val="Times New Roman"/>
        <family val="1"/>
      </rPr>
      <t xml:space="preserve"> </t>
    </r>
    <r>
      <rPr>
        <sz val="12"/>
        <color indexed="8"/>
        <rFont val="Times New Roman"/>
        <family val="1"/>
      </rPr>
      <t>comprese unità in regime di part-time</t>
    </r>
  </si>
  <si>
    <r>
      <rPr>
        <b/>
        <sz val="12"/>
        <color theme="5"/>
        <rFont val="Times New Roman"/>
        <family val="1"/>
      </rPr>
      <t>(2)</t>
    </r>
    <r>
      <rPr>
        <b/>
        <sz val="12"/>
        <color rgb="FFFF0000"/>
        <rFont val="Times New Roman"/>
        <family val="1"/>
      </rPr>
      <t xml:space="preserve"> </t>
    </r>
    <r>
      <rPr>
        <sz val="12"/>
        <color indexed="8"/>
        <rFont val="Times New Roman"/>
        <family val="1"/>
      </rPr>
      <t xml:space="preserve">o analogo istituto con oneri a carico dell'Amministrazione </t>
    </r>
  </si>
  <si>
    <r>
      <rPr>
        <b/>
        <sz val="12"/>
        <color theme="5"/>
        <rFont val="Times New Roman"/>
        <family val="1"/>
      </rPr>
      <t>(3)</t>
    </r>
    <r>
      <rPr>
        <sz val="12"/>
        <rFont val="Times New Roman"/>
        <family val="1"/>
      </rPr>
      <t xml:space="preserve"> indicare percentuale applicata se diversa da quella indicata e conseguentemente adeguare gli importi</t>
    </r>
  </si>
  <si>
    <r>
      <rPr>
        <b/>
        <sz val="12"/>
        <color theme="5"/>
        <rFont val="Times New Roman"/>
        <family val="1"/>
      </rPr>
      <t xml:space="preserve">(4) </t>
    </r>
    <r>
      <rPr>
        <sz val="12"/>
        <rFont val="Times New Roman"/>
        <family val="1"/>
      </rPr>
      <t xml:space="preserve"> inserire il valore medio pro-capite della retribuzione annua lorda (da 50.000 a 70.000 euro al netto dell'IVC 22-24) compilando il campo della retribuzione di posizione variabile e di risultato e aggiungere gli oneri riflessi a carico amministrazione</t>
    </r>
  </si>
  <si>
    <r>
      <rPr>
        <b/>
        <sz val="12"/>
        <color theme="5"/>
        <rFont val="Times New Roman"/>
        <family val="1"/>
      </rPr>
      <t>(2)</t>
    </r>
    <r>
      <rPr>
        <sz val="12"/>
        <rFont val="Times New Roman"/>
        <family val="1"/>
      </rPr>
      <t xml:space="preserve"> indicare la data di approvazione della graduatoria e la data di pubblicazione del bando (v. nuovo art. 35 co 5 ter del D.lgs. 165/2001)</t>
    </r>
  </si>
  <si>
    <r>
      <rPr>
        <b/>
        <sz val="12"/>
        <color theme="5"/>
        <rFont val="Times New Roman"/>
        <family val="1"/>
      </rPr>
      <t>(3)</t>
    </r>
    <r>
      <rPr>
        <sz val="12"/>
        <rFont val="Times New Roman"/>
        <family val="1"/>
      </rPr>
      <t xml:space="preserve"> indicare il calcolo della % da rispettare</t>
    </r>
  </si>
  <si>
    <r>
      <rPr>
        <b/>
        <sz val="12"/>
        <color theme="5"/>
        <rFont val="Times New Roman"/>
        <family val="1"/>
      </rPr>
      <t xml:space="preserve">(4) </t>
    </r>
    <r>
      <rPr>
        <sz val="12"/>
        <rFont val="Times New Roman"/>
        <family val="1"/>
      </rPr>
      <t>indicare il riferimento normativo</t>
    </r>
  </si>
  <si>
    <r>
      <rPr>
        <b/>
        <sz val="12"/>
        <color theme="5"/>
        <rFont val="Times New Roman"/>
        <family val="1"/>
      </rPr>
      <t>(5)</t>
    </r>
    <r>
      <rPr>
        <sz val="12"/>
        <rFont val="Times New Roman"/>
        <family val="1"/>
      </rPr>
      <t xml:space="preserve"> indicare il numero del corso concorso SNA</t>
    </r>
  </si>
  <si>
    <r>
      <rPr>
        <b/>
        <sz val="10"/>
        <color theme="5"/>
        <rFont val="Times New Roman"/>
        <family val="1"/>
      </rPr>
      <t xml:space="preserve">(1) </t>
    </r>
    <r>
      <rPr>
        <sz val="10"/>
        <rFont val="Times New Roman"/>
        <family val="1"/>
      </rPr>
      <t>o analoghi istituti con oneri a carico dell'amministrazione</t>
    </r>
  </si>
  <si>
    <r>
      <rPr>
        <b/>
        <sz val="10"/>
        <color theme="5"/>
        <rFont val="Times New Roman"/>
        <family val="1"/>
      </rPr>
      <t>(2)</t>
    </r>
    <r>
      <rPr>
        <sz val="10"/>
        <rFont val="Times New Roman"/>
        <family val="1"/>
      </rPr>
      <t xml:space="preserve">  la spesa relativa al personale comandato presso altra amministrazione (out), così come quella del personale in aspettativa e fuori ruolo, pur non essendo sostenuta dall' ente di appartenenza,  deve essere accantonata per il caso di rientro in servizio delle predette unità.</t>
    </r>
  </si>
  <si>
    <r>
      <t>Inquadramento ex art. 18 CCNL</t>
    </r>
    <r>
      <rPr>
        <b/>
        <vertAlign val="superscript"/>
        <sz val="12"/>
        <color rgb="FFFF0000"/>
        <rFont val="Times New Roman"/>
        <family val="1"/>
      </rPr>
      <t xml:space="preserve"> </t>
    </r>
    <r>
      <rPr>
        <b/>
        <sz val="12"/>
        <color indexed="8"/>
        <rFont val="Times New Roman"/>
        <family val="1"/>
      </rPr>
      <t>sullo 0,55% del Monte Salari 2018</t>
    </r>
    <r>
      <rPr>
        <b/>
        <sz val="12"/>
        <color theme="5"/>
        <rFont val="Times New Roman"/>
        <family val="1"/>
      </rPr>
      <t xml:space="preserve"> (8)</t>
    </r>
  </si>
  <si>
    <r>
      <rPr>
        <b/>
        <sz val="12"/>
        <color theme="5"/>
        <rFont val="Times New Roman"/>
        <family val="1"/>
      </rPr>
      <t>(8)</t>
    </r>
    <r>
      <rPr>
        <sz val="12"/>
        <rFont val="Times New Roman"/>
        <family val="1"/>
      </rPr>
      <t xml:space="preserve"> Indicare, a titolo ricognitivo, le unità che si prevede di inquadrare ex art. 18 CCNL 2019-2021 sullo 0,55% del Monte Salari 2018</t>
    </r>
  </si>
  <si>
    <r>
      <t xml:space="preserve">Totale  comandati out </t>
    </r>
    <r>
      <rPr>
        <b/>
        <sz val="12"/>
        <color theme="5"/>
        <rFont val="Times New Roman"/>
        <family val="1"/>
      </rPr>
      <t xml:space="preserve">(1)   </t>
    </r>
  </si>
  <si>
    <r>
      <t>Risorse finanziarie personale cessato  al 31 dicembre 2026</t>
    </r>
    <r>
      <rPr>
        <b/>
        <sz val="12"/>
        <color theme="5"/>
        <rFont val="Times New Roman"/>
        <family val="1"/>
      </rPr>
      <t xml:space="preserve"> (1)</t>
    </r>
  </si>
  <si>
    <r>
      <t xml:space="preserve">Totale  unità da assumere su budget già autorizzato da      d.P.C.M. ….                             </t>
    </r>
    <r>
      <rPr>
        <b/>
        <sz val="12"/>
        <color theme="5"/>
        <rFont val="Times New Roman"/>
        <family val="1"/>
      </rPr>
      <t xml:space="preserve">   (4)       </t>
    </r>
  </si>
  <si>
    <r>
      <t xml:space="preserve">Totale  unità da assumere su budget già autorizzato da      d.P.C.M. ….                               </t>
    </r>
    <r>
      <rPr>
        <b/>
        <sz val="12"/>
        <color theme="5"/>
        <rFont val="Times New Roman"/>
        <family val="1"/>
      </rPr>
      <t xml:space="preserve"> (4)       </t>
    </r>
  </si>
  <si>
    <t>Unità da assumere       2025 con concorso</t>
  </si>
  <si>
    <t>Unità da assumere       2026 con concorso</t>
  </si>
  <si>
    <t>Unità da assumere       2026  con concorso</t>
  </si>
  <si>
    <r>
      <rPr>
        <b/>
        <sz val="12"/>
        <color theme="5"/>
        <rFont val="Times New Roman"/>
        <family val="1"/>
      </rPr>
      <t>(3)</t>
    </r>
    <r>
      <rPr>
        <sz val="12"/>
        <color theme="5"/>
        <rFont val="Times New Roman"/>
        <family val="1"/>
      </rPr>
      <t xml:space="preserve"> </t>
    </r>
    <r>
      <rPr>
        <sz val="12"/>
        <rFont val="Times New Roman"/>
        <family val="1"/>
      </rPr>
      <t>se si intendono istituire posizioni di elevate professionalità, occorre considerare il valore medio pro-capite della retribuzione annua lorda (da 50.000 a 70.000 euro, al netto dell'IVC 2022-2024 e degli oneri riflessi), inserire il valore della retribuzione di posizione variabile e risultato e aggiungere gli oneri riflessi a carico amministrazione, avendo cura di assicurare l'invarianza della spesa potenziale massima mediante corrispondenti riduzioni (in valore) di altre posizioni. Si veda https://www.aranagenzia.it/comunicati/12999-ccnl-comparto-funzioni-centrali-9-maggio-2022-orientamenti-applicativi.html</t>
    </r>
  </si>
  <si>
    <r>
      <rPr>
        <b/>
        <sz val="12"/>
        <color theme="5"/>
        <rFont val="Times New Roman"/>
        <family val="1"/>
      </rPr>
      <t>(1)</t>
    </r>
    <r>
      <rPr>
        <sz val="12"/>
        <color theme="5"/>
        <rFont val="Times New Roman"/>
        <family val="1"/>
      </rPr>
      <t xml:space="preserve"> </t>
    </r>
    <r>
      <rPr>
        <sz val="12"/>
        <color indexed="8"/>
        <rFont val="Times New Roman"/>
        <family val="1"/>
      </rPr>
      <t>Questa tabella deve essere compilata per ciascuno degli anni presi in considerazione nel piano triennale (cessazioni dell'anno precedente ). Il Dl 73/2021 ha modificato la L. 56/2019 all’art. 3 comma 3 reinserendo l’asseverazione delle cessazioni da parte dei relativi organi di controllo.  Pertanto con decorrenza dalle cessazione 2021 è richiesta l’asseverazione dell’organo di controllo.</t>
    </r>
  </si>
  <si>
    <r>
      <rPr>
        <b/>
        <sz val="12"/>
        <color theme="5"/>
        <rFont val="Times New Roman"/>
        <family val="1"/>
      </rPr>
      <t>(1)</t>
    </r>
    <r>
      <rPr>
        <sz val="12"/>
        <color theme="5"/>
        <rFont val="Times New Roman"/>
        <family val="1"/>
      </rPr>
      <t xml:space="preserve"> </t>
    </r>
    <r>
      <rPr>
        <sz val="12"/>
        <color indexed="8"/>
        <rFont val="Times New Roman"/>
        <family val="1"/>
      </rPr>
      <t>Questa tabella deve essere compilata per ciascuno degli anni presi in considerazione nel piano triennale (cessazioni dell'anno precedente ). Il Dl 73/2021 ha modificato la L. 56/2019 all’art. 3 comma 3 reinserendo l’asseverazione delle cessazioni da parte dei relativi organi di controllo.  Pertanto con decorrenza dalle cessazioni 2021 è richiesta l’asseverazione dell’organo di controllo.</t>
    </r>
  </si>
  <si>
    <r>
      <rPr>
        <b/>
        <sz val="12"/>
        <color theme="5"/>
        <rFont val="Times New Roman"/>
        <family val="1"/>
      </rPr>
      <t>(2)</t>
    </r>
    <r>
      <rPr>
        <b/>
        <sz val="12"/>
        <color indexed="10"/>
        <rFont val="Times New Roman"/>
        <family val="1"/>
      </rPr>
      <t xml:space="preserve"> </t>
    </r>
    <r>
      <rPr>
        <sz val="12"/>
        <color indexed="8"/>
        <rFont val="Times New Roman"/>
        <family val="1"/>
      </rPr>
      <t>Dal I° novembre 2021 le cessazioni per quiescenza dei dirigenti di prima fascia di ruolo devono essere valorizzate prendendo a riferimento il relativo trattamento economico fondamentale 
e il relativo budget deve essere mantenuto separato (cfr. Circolare FP pubblicata il 7 febbraio 2022)  mentre per le cessazioni intervenute precedentemente a tale data deve essere preso a riferimento il trattamento di un dirigente di seconda fascia.</t>
    </r>
  </si>
  <si>
    <r>
      <rPr>
        <b/>
        <sz val="12"/>
        <color theme="5"/>
        <rFont val="Times New Roman"/>
        <family val="1"/>
      </rPr>
      <t>(1)</t>
    </r>
    <r>
      <rPr>
        <b/>
        <sz val="12"/>
        <rFont val="Times New Roman"/>
        <family val="1"/>
      </rPr>
      <t xml:space="preserve"> </t>
    </r>
    <r>
      <rPr>
        <sz val="12"/>
        <rFont val="Times New Roman"/>
        <family val="1"/>
      </rPr>
      <t>indicare gli estremi di pubblicazione</t>
    </r>
    <r>
      <rPr>
        <sz val="12"/>
        <color theme="5"/>
        <rFont val="Times New Roman"/>
        <family val="1"/>
      </rPr>
      <t xml:space="preserve"> </t>
    </r>
    <r>
      <rPr>
        <sz val="12"/>
        <rFont val="Times New Roman"/>
        <family val="1"/>
      </rPr>
      <t>(INPA-  G.U)</t>
    </r>
  </si>
  <si>
    <r>
      <rPr>
        <b/>
        <sz val="12"/>
        <color theme="5"/>
        <rFont val="Times New Roman"/>
        <family val="1"/>
      </rPr>
      <t>(7)</t>
    </r>
    <r>
      <rPr>
        <sz val="12"/>
        <rFont val="Times New Roman"/>
        <family val="1"/>
      </rPr>
      <t xml:space="preserve"> Indicare, nella riga in corrispondenza con il differenziale retributivo, solo le unità che gravano sul turnover ma che rientrano nella procedura transitoria (art. 18 CCNL 2019-2021). NB. le PV sono subordinate all'individuazione delle famiglie professionali</t>
    </r>
  </si>
  <si>
    <r>
      <rPr>
        <b/>
        <sz val="12"/>
        <rFont val="Times New Roman"/>
        <family val="1"/>
      </rPr>
      <t>Inquadramento ex art. 18 CCNL sul turnover</t>
    </r>
    <r>
      <rPr>
        <b/>
        <sz val="12"/>
        <color theme="5"/>
        <rFont val="Times New Roman"/>
        <family val="1"/>
      </rPr>
      <t xml:space="preserve"> (7)</t>
    </r>
  </si>
  <si>
    <t>IVC 2022-2024 per 13 mensilità con ulteriore incremento DDL Bilancio 2024</t>
  </si>
  <si>
    <t>IVC 2022-2024 per 12 mensilità  con ulteriore incremento DDL Bilancio 2024</t>
  </si>
  <si>
    <r>
      <rPr>
        <b/>
        <sz val="12"/>
        <color theme="5"/>
        <rFont val="Times New Roman"/>
        <family val="1"/>
      </rPr>
      <t xml:space="preserve">(6) </t>
    </r>
    <r>
      <rPr>
        <sz val="12"/>
        <rFont val="Times New Roman"/>
        <family val="1"/>
      </rPr>
      <t>Indicare, nella riga in corrispondenza con il differenziale retributivo, le unità che gravano sul turnover. NB. le PV sono subordinate all'individuazione delle famiglie professionali</t>
    </r>
  </si>
  <si>
    <t>TOTALE ONERI SU BUDGET 2026</t>
  </si>
  <si>
    <r>
      <rPr>
        <b/>
        <sz val="12"/>
        <color theme="5"/>
        <rFont val="Calibri"/>
        <family val="2"/>
      </rPr>
      <t xml:space="preserve">(1) </t>
    </r>
    <r>
      <rPr>
        <sz val="12"/>
        <color indexed="8"/>
        <rFont val="Calibri"/>
        <family val="2"/>
        <charset val="1"/>
      </rPr>
      <t>o analogo istituto non retribuito dall'amministrazio edi appartenenza, come aspettativa, personale fuori ruolo etc.</t>
    </r>
  </si>
  <si>
    <r>
      <t xml:space="preserve">EP (PV) </t>
    </r>
    <r>
      <rPr>
        <b/>
        <sz val="12"/>
        <color theme="5"/>
        <rFont val="Times New Roman"/>
        <family val="1"/>
      </rPr>
      <t>(6)</t>
    </r>
  </si>
  <si>
    <r>
      <rPr>
        <b/>
        <sz val="12"/>
        <color theme="5"/>
        <rFont val="Times New Roman"/>
        <family val="1"/>
      </rPr>
      <t>(6)</t>
    </r>
    <r>
      <rPr>
        <sz val="12"/>
        <rFont val="Times New Roman"/>
        <family val="1"/>
      </rPr>
      <t xml:space="preserve"> Calcolare il differenziale tra la retribuzione pro capite lordo stato di un EP e di un Funzionario</t>
    </r>
  </si>
  <si>
    <r>
      <rPr>
        <b/>
        <sz val="12"/>
        <color theme="5"/>
        <rFont val="Times New Roman"/>
        <family val="1"/>
      </rPr>
      <t>(3)</t>
    </r>
    <r>
      <rPr>
        <sz val="12"/>
        <rFont val="Times New Roman"/>
        <family val="1"/>
      </rPr>
      <t xml:space="preserve"> Indicare le unità sul budget 2024 coerenti con la programmazione indicata in tabella "4.1 Bandire e assumere 2024".</t>
    </r>
  </si>
  <si>
    <t>Ministero Giustizia-Archivi Notarili</t>
  </si>
  <si>
    <t>Ministero della Giustizia-Archivi Notarili</t>
  </si>
  <si>
    <t>Legge n°56/1987</t>
  </si>
  <si>
    <r>
      <rPr>
        <b/>
        <sz val="12"/>
        <color theme="5"/>
        <rFont val="Times New Roman"/>
        <family val="1"/>
      </rPr>
      <t>(4)</t>
    </r>
    <r>
      <rPr>
        <sz val="12"/>
        <rFont val="Times New Roman"/>
        <family val="1"/>
      </rPr>
      <t xml:space="preserve"> Indicare le unità già autorizzate da d.P.C.M. che si prevede di assumere nell'anno di riferimento, anche a seguito di rimodulazione. </t>
    </r>
    <r>
      <rPr>
        <b/>
        <sz val="12"/>
        <rFont val="Times New Roman"/>
        <family val="1"/>
      </rPr>
      <t>(DPCM 20/06/2019;29/03/2022;11/05/2023;10/11/2023)</t>
    </r>
  </si>
  <si>
    <t>prot.ucan@giustiziacert.it</t>
  </si>
  <si>
    <t>dott. Fabio Alessano</t>
  </si>
  <si>
    <r>
      <t xml:space="preserve">Totale  unità da assumere ex  art. 18 CCNL 2019/2021 (0,55% monte salari 2018) </t>
    </r>
    <r>
      <rPr>
        <b/>
        <sz val="12"/>
        <color theme="5"/>
        <rFont val="Times New Roman"/>
        <family val="1"/>
      </rPr>
      <t xml:space="preserve"> (5)</t>
    </r>
  </si>
  <si>
    <t xml:space="preserve">TOTALE ONERI ex art 18 CCNL 2019/2021 (0,55% M.S. 2018)      </t>
  </si>
  <si>
    <t>Valore finanziario dotazione organica al 31.12.2024  provvedimento DPCM  n 84  del 15/06/2015</t>
  </si>
  <si>
    <t>Spesa presenti in servizio + comandati in al 31 dicembre 2024</t>
  </si>
  <si>
    <t>Unità da assumere       2027 con concorso</t>
  </si>
  <si>
    <t>VALORE FINANZIARIO DOTAZIONE ORGANICA AL 31.12.2024</t>
  </si>
  <si>
    <r>
      <t xml:space="preserve">Risorse finanziarie personale cessato  al 31 dicembre 2024 </t>
    </r>
    <r>
      <rPr>
        <b/>
        <sz val="12"/>
        <color theme="5"/>
        <rFont val="Times New Roman"/>
        <family val="1"/>
      </rPr>
      <t>(1)</t>
    </r>
  </si>
  <si>
    <r>
      <t xml:space="preserve">Risorse finanziarie personale cessato  al 31 dicembre 2025 </t>
    </r>
    <r>
      <rPr>
        <b/>
        <sz val="12"/>
        <color theme="5"/>
        <rFont val="Times New Roman"/>
        <family val="1"/>
      </rPr>
      <t xml:space="preserve"> (1)</t>
    </r>
  </si>
  <si>
    <t>Programma bandire/assumere 2025</t>
  </si>
  <si>
    <r>
      <t xml:space="preserve">Assunzioni programmate anno 2025   </t>
    </r>
    <r>
      <rPr>
        <b/>
        <sz val="12"/>
        <color theme="5"/>
        <rFont val="Times New Roman"/>
        <family val="1"/>
      </rPr>
      <t>(1)</t>
    </r>
  </si>
  <si>
    <r>
      <t xml:space="preserve">Assunzioni programmate anno 2026    </t>
    </r>
    <r>
      <rPr>
        <vertAlign val="superscript"/>
        <sz val="12"/>
        <color rgb="FFFF0000"/>
        <rFont val="Times New Roman"/>
        <family val="1"/>
      </rPr>
      <t xml:space="preserve"> </t>
    </r>
    <r>
      <rPr>
        <b/>
        <sz val="12"/>
        <color theme="5"/>
        <rFont val="Times New Roman"/>
        <family val="1"/>
      </rPr>
      <t>(1)</t>
    </r>
  </si>
  <si>
    <r>
      <t xml:space="preserve">Assunzioni programmate anno 2027 </t>
    </r>
    <r>
      <rPr>
        <b/>
        <sz val="12"/>
        <color theme="5"/>
        <rFont val="Times New Roman"/>
        <family val="1"/>
      </rPr>
      <t xml:space="preserve"> </t>
    </r>
    <r>
      <rPr>
        <b/>
        <vertAlign val="superscript"/>
        <sz val="12"/>
        <color theme="5"/>
        <rFont val="Times New Roman"/>
        <family val="1"/>
      </rPr>
      <t xml:space="preserve"> </t>
    </r>
    <r>
      <rPr>
        <b/>
        <sz val="12"/>
        <color theme="5"/>
        <rFont val="Times New Roman"/>
        <family val="1"/>
      </rPr>
      <t>(1)</t>
    </r>
  </si>
  <si>
    <r>
      <t xml:space="preserve">Spesa comandati al 31/12/2024  </t>
    </r>
    <r>
      <rPr>
        <b/>
        <sz val="12"/>
        <color theme="5"/>
        <rFont val="Times New Roman"/>
        <family val="1"/>
      </rPr>
      <t>(1)</t>
    </r>
  </si>
  <si>
    <r>
      <t xml:space="preserve">VALORE FINANZIARIO PRESENTI IN SERVIZIO E COMANDATI IN AL 31.12.2024  </t>
    </r>
    <r>
      <rPr>
        <b/>
        <sz val="10"/>
        <color theme="5"/>
        <rFont val="Times New Roman"/>
        <family val="1"/>
      </rPr>
      <t xml:space="preserve">(1) </t>
    </r>
  </si>
  <si>
    <r>
      <t xml:space="preserve">VALORE FINANZIARIO COMANDATI OUT AL  31.12.2024 </t>
    </r>
    <r>
      <rPr>
        <b/>
        <sz val="10"/>
        <color theme="5"/>
        <rFont val="Times New Roman"/>
        <family val="1"/>
      </rPr>
      <t>(2)</t>
    </r>
  </si>
  <si>
    <t>VALORE FINANZIARIO CESSAZIONI DAL SERVIZIO ANNO 2025</t>
  </si>
  <si>
    <t>VALORE FINANZIARIO ASSUNZIONI SU TURN-OVER NEL 2025</t>
  </si>
  <si>
    <t>VALORE FINANZIARIO ASSUNZIONI 2025 SU BUDGET GIA' AUTORIZZATO/AUTORIZZANDO  DA D.P.C.M.  ….</t>
  </si>
  <si>
    <t>VALORE FINANZIARIO ASSUNZIONI EX art, 18 CCNL 2019/2021 nel 2025</t>
  </si>
  <si>
    <r>
      <t>Budget  anno 2025</t>
    </r>
    <r>
      <rPr>
        <b/>
        <sz val="12"/>
        <color theme="5"/>
        <rFont val="Times New Roman"/>
        <family val="1"/>
      </rPr>
      <t xml:space="preserve"> (2)</t>
    </r>
  </si>
  <si>
    <r>
      <t xml:space="preserve">Totale unità da assumere sul budget 2026 </t>
    </r>
    <r>
      <rPr>
        <b/>
        <sz val="12"/>
        <color theme="5"/>
        <rFont val="Times New Roman"/>
        <family val="1"/>
      </rPr>
      <t>(3)</t>
    </r>
  </si>
  <si>
    <r>
      <t xml:space="preserve">Totale unità da assumere sul budget 2025  </t>
    </r>
    <r>
      <rPr>
        <b/>
        <sz val="12"/>
        <color theme="5"/>
        <rFont val="Times New Roman"/>
        <family val="1"/>
      </rPr>
      <t xml:space="preserve"> (3)</t>
    </r>
  </si>
  <si>
    <r>
      <t xml:space="preserve">Totale unità da assumere sul budget 2025   </t>
    </r>
    <r>
      <rPr>
        <b/>
        <sz val="12"/>
        <color theme="5"/>
        <rFont val="Times New Roman"/>
        <family val="1"/>
      </rPr>
      <t>(3)</t>
    </r>
  </si>
  <si>
    <r>
      <t>Totale unità da assumere sul budget 2025</t>
    </r>
    <r>
      <rPr>
        <b/>
        <sz val="12"/>
        <color theme="5"/>
        <rFont val="Times New Roman"/>
        <family val="1"/>
      </rPr>
      <t xml:space="preserve">   (3)</t>
    </r>
  </si>
  <si>
    <r>
      <t>Budget  anno 2027</t>
    </r>
    <r>
      <rPr>
        <b/>
        <sz val="12"/>
        <color theme="5"/>
        <rFont val="Times New Roman"/>
        <family val="1"/>
      </rPr>
      <t xml:space="preserve"> (2)</t>
    </r>
  </si>
  <si>
    <r>
      <t xml:space="preserve">Totale unità da assumere sul budget 2027 </t>
    </r>
    <r>
      <rPr>
        <b/>
        <sz val="12"/>
        <color theme="5"/>
        <rFont val="Times New Roman"/>
        <family val="1"/>
      </rPr>
      <t xml:space="preserve">  (3)</t>
    </r>
  </si>
  <si>
    <r>
      <t xml:space="preserve">Totale unità da assumere sul budget 2027 </t>
    </r>
    <r>
      <rPr>
        <b/>
        <sz val="12"/>
        <color rgb="FFFF0000"/>
        <rFont val="Times New Roman"/>
        <family val="1"/>
      </rPr>
      <t xml:space="preserve">  </t>
    </r>
    <r>
      <rPr>
        <b/>
        <sz val="12"/>
        <color theme="5"/>
        <rFont val="Times New Roman"/>
        <family val="1"/>
      </rPr>
      <t>(3)</t>
    </r>
  </si>
  <si>
    <r>
      <t xml:space="preserve">Totale unità da assumere sul budget 2027 </t>
    </r>
    <r>
      <rPr>
        <b/>
        <sz val="12"/>
        <color rgb="FFFF0000"/>
        <rFont val="Times New Roman"/>
        <family val="1"/>
      </rPr>
      <t xml:space="preserve"> </t>
    </r>
    <r>
      <rPr>
        <b/>
        <sz val="12"/>
        <color theme="5"/>
        <rFont val="Times New Roman"/>
        <family val="1"/>
      </rPr>
      <t xml:space="preserve"> (3)</t>
    </r>
  </si>
  <si>
    <r>
      <t xml:space="preserve">Budget  anno 2026 </t>
    </r>
    <r>
      <rPr>
        <b/>
        <sz val="12"/>
        <color theme="5"/>
        <rFont val="Times New Roman"/>
        <family val="1"/>
      </rPr>
      <t>(2)</t>
    </r>
  </si>
  <si>
    <t>Valore finanziario Unità da assumere annualità 2025</t>
  </si>
  <si>
    <t>Unità da assumere annualità 2025</t>
  </si>
  <si>
    <t>TOTALE ONERE COMANDATI OUT 31/12/2024</t>
  </si>
  <si>
    <t>Budget 2025 100 %</t>
  </si>
  <si>
    <t>Budget 2025 75 %</t>
  </si>
  <si>
    <t>Adeguamento in riduzione del valore finanziario D.O.(art. 1 co 832 L. Stabilità)</t>
  </si>
  <si>
    <t>valore riduzione D.O.</t>
  </si>
  <si>
    <r>
      <t>Risorse finanziarie personale cessato  al 31 dicembre 2027</t>
    </r>
    <r>
      <rPr>
        <b/>
        <sz val="12"/>
        <color theme="5"/>
        <rFont val="Times New Roman"/>
        <family val="1"/>
      </rPr>
      <t xml:space="preserv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</si>
</sst>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0.00\ _€_-;\-* #,##0.00\ _€_-;_-* \-??\ _€_-;_-@_-"/>
    <numFmt numFmtId="166" formatCode="_-* #,##0.00_-;\-* #,##0.00_-;_-* \-??_-;_-@_-"/>
    <numFmt numFmtId="167" formatCode="#,##0.00_ ;\-#,##0.00\ "/>
    <numFmt numFmtId="168" formatCode="0.0"/>
    <numFmt numFmtId="169" formatCode="#,##0.00;[Red]#,##0.00"/>
  </numFmts>
  <fonts count="41" x14ac:knownFonts="1">
    <font>
      <sz val="11"/>
      <color theme="1"/>
      <name val="Calibri"/>
      <family val="2"/>
      <scheme val="minor"/>
    </font>
    <font>
      <sz val="10"/>
      <name val="Arial"/>
      <family val="2"/>
    </font>
    <font>
      <b/>
      <sz val="12"/>
      <name val="Times New Roman"/>
      <family val="1"/>
    </font>
    <font>
      <sz val="12"/>
      <name val="Times New Roman"/>
      <family val="1"/>
    </font>
    <font>
      <sz val="11"/>
      <color indexed="8"/>
      <name val="Calibri"/>
      <family val="2"/>
      <charset val="1"/>
    </font>
    <font>
      <sz val="12"/>
      <color indexed="8"/>
      <name val="Times New Roman"/>
      <family val="1"/>
    </font>
    <font>
      <b/>
      <i/>
      <sz val="12"/>
      <color indexed="8"/>
      <name val="Times New Roman"/>
      <family val="1"/>
    </font>
    <font>
      <b/>
      <sz val="12"/>
      <color indexed="8"/>
      <name val="Times New Roman"/>
      <family val="1"/>
    </font>
    <font>
      <i/>
      <sz val="12"/>
      <color indexed="8"/>
      <name val="Times New Roman"/>
      <family val="1"/>
    </font>
    <font>
      <b/>
      <sz val="10"/>
      <name val="Times New Roman"/>
      <family val="1"/>
    </font>
    <font>
      <b/>
      <sz val="12"/>
      <color rgb="FFFF0000"/>
      <name val="Times New Roman"/>
      <family val="1"/>
    </font>
    <font>
      <i/>
      <sz val="12"/>
      <name val="Times New Roman"/>
      <family val="1"/>
    </font>
    <font>
      <b/>
      <sz val="12"/>
      <name val="Arial"/>
      <family val="2"/>
    </font>
    <font>
      <sz val="12"/>
      <color indexed="8"/>
      <name val="Calibri"/>
      <family val="2"/>
      <charset val="1"/>
    </font>
    <font>
      <sz val="10"/>
      <name val="Times New Roman"/>
      <family val="1"/>
    </font>
    <font>
      <sz val="18"/>
      <name val="Times New Roman"/>
      <family val="1"/>
    </font>
    <font>
      <b/>
      <sz val="12"/>
      <color indexed="8"/>
      <name val="Calibri"/>
      <family val="2"/>
      <charset val="1"/>
    </font>
    <font>
      <b/>
      <sz val="14"/>
      <color rgb="FF000000"/>
      <name val="Times New Roman"/>
      <family val="1"/>
    </font>
    <font>
      <sz val="12"/>
      <color rgb="FF000000"/>
      <name val="Times New Roman"/>
      <family val="1"/>
    </font>
    <font>
      <b/>
      <sz val="13"/>
      <color indexed="8"/>
      <name val="Times New Roman"/>
      <family val="1"/>
    </font>
    <font>
      <b/>
      <sz val="12"/>
      <color indexed="10"/>
      <name val="Times New Roman"/>
      <family val="1"/>
    </font>
    <font>
      <vertAlign val="superscript"/>
      <sz val="12"/>
      <color rgb="FFFF0000"/>
      <name val="Times New Roman"/>
      <family val="1"/>
    </font>
    <font>
      <b/>
      <sz val="14"/>
      <color indexed="8"/>
      <name val="Times New Roman"/>
      <family val="1"/>
    </font>
    <font>
      <b/>
      <sz val="16"/>
      <color indexed="8"/>
      <name val="Times New Roman"/>
      <family val="1"/>
    </font>
    <font>
      <strike/>
      <sz val="12"/>
      <color indexed="8"/>
      <name val="Times New Roman"/>
      <family val="1"/>
    </font>
    <font>
      <b/>
      <strike/>
      <sz val="12"/>
      <color indexed="8"/>
      <name val="Times New Roman"/>
      <family val="1"/>
    </font>
    <font>
      <sz val="14"/>
      <color indexed="8"/>
      <name val="Times New Roman"/>
      <family val="1"/>
    </font>
    <font>
      <b/>
      <sz val="12"/>
      <color theme="5"/>
      <name val="Times New Roman"/>
      <family val="1"/>
    </font>
    <font>
      <sz val="12"/>
      <color theme="5"/>
      <name val="Times New Roman"/>
      <family val="1"/>
    </font>
    <font>
      <b/>
      <vertAlign val="superscript"/>
      <sz val="12"/>
      <color theme="5"/>
      <name val="Times New Roman"/>
      <family val="1"/>
    </font>
    <font>
      <i/>
      <sz val="12"/>
      <color theme="5"/>
      <name val="Times New Roman"/>
      <family val="1"/>
    </font>
    <font>
      <b/>
      <sz val="10"/>
      <color theme="5"/>
      <name val="Times New Roman"/>
      <family val="1"/>
    </font>
    <font>
      <b/>
      <i/>
      <sz val="12"/>
      <color indexed="8"/>
      <name val="Calibri"/>
      <family val="2"/>
    </font>
    <font>
      <b/>
      <vertAlign val="superscript"/>
      <sz val="12"/>
      <color rgb="FFFF0000"/>
      <name val="Times New Roman"/>
      <family val="1"/>
    </font>
    <font>
      <b/>
      <sz val="12"/>
      <color theme="5"/>
      <name val="Calibri"/>
      <family val="2"/>
    </font>
    <font>
      <sz val="12"/>
      <color indexed="8"/>
      <name val="Calibri"/>
      <family val="2"/>
    </font>
    <font>
      <b/>
      <sz val="12"/>
      <color indexed="8"/>
      <name val="Calibri"/>
      <family val="2"/>
    </font>
    <font>
      <u/>
      <sz val="11"/>
      <color theme="10"/>
      <name val="Calibri"/>
      <family val="2"/>
      <scheme val="minor"/>
    </font>
    <font>
      <sz val="8"/>
      <name val="Times New Roman"/>
      <family val="1"/>
    </font>
    <font>
      <b/>
      <sz val="10"/>
      <color rgb="FFFF0000"/>
      <name val="Times New Roman"/>
      <family val="1"/>
    </font>
    <font>
      <sz val="11"/>
      <color theme="1"/>
      <name val="Calibri"/>
      <family val="2"/>
      <scheme val="minor"/>
    </font>
  </fonts>
  <fills count="13">
    <fill>
      <patternFill patternType="none"/>
    </fill>
    <fill>
      <patternFill patternType="gray125"/>
    </fill>
    <fill>
      <patternFill patternType="solid">
        <fgColor indexed="9"/>
        <bgColor indexed="26"/>
      </patternFill>
    </fill>
    <fill>
      <patternFill patternType="solid">
        <fgColor rgb="FFFFC000"/>
        <bgColor indexed="64"/>
      </patternFill>
    </fill>
    <fill>
      <patternFill patternType="solid">
        <fgColor rgb="FF92D050"/>
        <bgColor indexed="64"/>
      </patternFill>
    </fill>
    <fill>
      <patternFill patternType="solid">
        <fgColor indexed="56"/>
        <bgColor indexed="62"/>
      </patternFill>
    </fill>
    <fill>
      <patternFill patternType="solid">
        <fgColor theme="2" tint="-9.9978637043366805E-2"/>
        <bgColor indexed="23"/>
      </patternFill>
    </fill>
    <fill>
      <patternFill patternType="solid">
        <fgColor theme="9"/>
        <bgColor indexed="64"/>
      </patternFill>
    </fill>
    <fill>
      <patternFill patternType="solid">
        <fgColor theme="1" tint="0.499984740745262"/>
        <bgColor indexed="64"/>
      </patternFill>
    </fill>
    <fill>
      <patternFill patternType="solid">
        <fgColor theme="1" tint="0.499984740745262"/>
        <bgColor indexed="23"/>
      </patternFill>
    </fill>
    <fill>
      <patternFill patternType="solid">
        <fgColor theme="0"/>
        <bgColor indexed="64"/>
      </patternFill>
    </fill>
    <fill>
      <patternFill patternType="solid">
        <fgColor theme="7"/>
        <bgColor indexed="64"/>
      </patternFill>
    </fill>
    <fill>
      <patternFill patternType="solid">
        <fgColor theme="0" tint="-0.499984740745262"/>
        <bgColor indexed="23"/>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8"/>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8"/>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s>
  <cellStyleXfs count="10">
    <xf numFmtId="0" fontId="0" fillId="0" borderId="0"/>
    <xf numFmtId="0" fontId="1" fillId="0" borderId="0"/>
    <xf numFmtId="0" fontId="4" fillId="0" borderId="0"/>
    <xf numFmtId="166" fontId="1" fillId="0" borderId="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66" fontId="1" fillId="0" borderId="0" applyFill="0" applyBorder="0" applyAlignment="0" applyProtection="0"/>
    <xf numFmtId="0" fontId="37" fillId="0" borderId="0" applyNumberFormat="0" applyFill="0" applyBorder="0" applyAlignment="0" applyProtection="0"/>
    <xf numFmtId="43" fontId="40" fillId="0" borderId="0" applyFont="0" applyFill="0" applyBorder="0" applyAlignment="0" applyProtection="0"/>
  </cellStyleXfs>
  <cellXfs count="435">
    <xf numFmtId="0" fontId="0" fillId="0" borderId="0" xfId="0"/>
    <xf numFmtId="0" fontId="3" fillId="0" borderId="2" xfId="1" applyFont="1" applyBorder="1" applyAlignment="1">
      <alignment wrapText="1"/>
    </xf>
    <xf numFmtId="0" fontId="5" fillId="0" borderId="2" xfId="2" applyFont="1" applyBorder="1" applyAlignment="1">
      <alignment horizontal="center"/>
    </xf>
    <xf numFmtId="0" fontId="5" fillId="0" borderId="3" xfId="2" applyFont="1" applyBorder="1"/>
    <xf numFmtId="0" fontId="5" fillId="0" borderId="0" xfId="2" applyFont="1"/>
    <xf numFmtId="0" fontId="7" fillId="0" borderId="0" xfId="2" applyFont="1" applyAlignment="1">
      <alignment horizontal="right"/>
    </xf>
    <xf numFmtId="0" fontId="3" fillId="0" borderId="0" xfId="1" applyFont="1" applyAlignment="1">
      <alignment wrapText="1"/>
    </xf>
    <xf numFmtId="0" fontId="5" fillId="0" borderId="0" xfId="2" applyFont="1" applyAlignment="1">
      <alignment horizontal="center"/>
    </xf>
    <xf numFmtId="0" fontId="5" fillId="0" borderId="5" xfId="2" applyFont="1" applyBorder="1"/>
    <xf numFmtId="165" fontId="5" fillId="0" borderId="0" xfId="2" applyNumberFormat="1" applyFont="1"/>
    <xf numFmtId="0" fontId="8" fillId="0" borderId="4" xfId="2" applyFont="1" applyBorder="1"/>
    <xf numFmtId="0" fontId="8" fillId="0" borderId="0" xfId="2" applyFont="1"/>
    <xf numFmtId="0" fontId="8" fillId="0" borderId="5" xfId="2" applyFont="1" applyBorder="1"/>
    <xf numFmtId="0" fontId="2" fillId="0" borderId="7" xfId="1" applyFont="1" applyBorder="1" applyAlignment="1">
      <alignment horizontal="left" vertical="center" wrapText="1"/>
    </xf>
    <xf numFmtId="0" fontId="5" fillId="0" borderId="7" xfId="2" applyFont="1" applyBorder="1" applyAlignment="1">
      <alignment horizontal="center"/>
    </xf>
    <xf numFmtId="0" fontId="5" fillId="0" borderId="8" xfId="2" applyFont="1" applyBorder="1"/>
    <xf numFmtId="0" fontId="8" fillId="0" borderId="6" xfId="2" applyFont="1" applyBorder="1"/>
    <xf numFmtId="0" fontId="8" fillId="0" borderId="7" xfId="2" applyFont="1" applyBorder="1"/>
    <xf numFmtId="0" fontId="8" fillId="0" borderId="8" xfId="2" applyFont="1" applyBorder="1"/>
    <xf numFmtId="0" fontId="5" fillId="2" borderId="0" xfId="2" applyFont="1" applyFill="1" applyAlignment="1">
      <alignment horizontal="left"/>
    </xf>
    <xf numFmtId="0" fontId="5" fillId="2" borderId="0" xfId="2" applyFont="1" applyFill="1" applyAlignment="1">
      <alignment horizontal="center"/>
    </xf>
    <xf numFmtId="0" fontId="5" fillId="2" borderId="0" xfId="2" applyFont="1" applyFill="1"/>
    <xf numFmtId="0" fontId="5" fillId="0" borderId="10" xfId="2" applyFont="1" applyBorder="1" applyAlignment="1">
      <alignment horizontal="center" vertical="center" wrapText="1"/>
    </xf>
    <xf numFmtId="0" fontId="5" fillId="0" borderId="10" xfId="2" applyFont="1" applyBorder="1" applyAlignment="1">
      <alignment vertical="center" wrapText="1"/>
    </xf>
    <xf numFmtId="0" fontId="5" fillId="0" borderId="0" xfId="2" applyFont="1" applyAlignment="1">
      <alignment horizontal="right"/>
    </xf>
    <xf numFmtId="166" fontId="5" fillId="0" borderId="0" xfId="2" applyNumberFormat="1" applyFont="1"/>
    <xf numFmtId="0" fontId="7" fillId="5" borderId="10" xfId="2" applyFont="1" applyFill="1" applyBorder="1" applyAlignment="1">
      <alignment horizontal="center" vertical="center" textRotation="90" wrapText="1"/>
    </xf>
    <xf numFmtId="0" fontId="5" fillId="5" borderId="10" xfId="2" applyFont="1" applyFill="1" applyBorder="1" applyAlignment="1">
      <alignment horizontal="center" vertical="center" textRotation="90"/>
    </xf>
    <xf numFmtId="0" fontId="5" fillId="0" borderId="10" xfId="2" applyFont="1" applyBorder="1" applyAlignment="1">
      <alignment horizontal="center" vertical="center" textRotation="90"/>
    </xf>
    <xf numFmtId="0" fontId="5" fillId="0" borderId="10" xfId="2" applyFont="1" applyBorder="1" applyAlignment="1">
      <alignment horizontal="center"/>
    </xf>
    <xf numFmtId="0" fontId="5" fillId="6" borderId="10" xfId="2" applyFont="1" applyFill="1" applyBorder="1" applyAlignment="1">
      <alignment horizontal="center"/>
    </xf>
    <xf numFmtId="0" fontId="7" fillId="0" borderId="0" xfId="2" applyFont="1"/>
    <xf numFmtId="0" fontId="7" fillId="6" borderId="10" xfId="2" applyFont="1" applyFill="1" applyBorder="1" applyAlignment="1">
      <alignment horizontal="center" vertical="center" textRotation="90"/>
    </xf>
    <xf numFmtId="0" fontId="3" fillId="0" borderId="0" xfId="2" applyFont="1"/>
    <xf numFmtId="166" fontId="7" fillId="0" borderId="0" xfId="2" applyNumberFormat="1" applyFont="1"/>
    <xf numFmtId="0" fontId="7" fillId="0" borderId="0" xfId="2" applyFont="1" applyAlignment="1">
      <alignment vertical="center"/>
    </xf>
    <xf numFmtId="0" fontId="10" fillId="0" borderId="0" xfId="2" applyFont="1"/>
    <xf numFmtId="0" fontId="3" fillId="0" borderId="0" xfId="1" applyFont="1"/>
    <xf numFmtId="0" fontId="7" fillId="0" borderId="17" xfId="2" applyFont="1" applyBorder="1" applyAlignment="1">
      <alignment wrapText="1"/>
    </xf>
    <xf numFmtId="4" fontId="5" fillId="0" borderId="19" xfId="2" applyNumberFormat="1" applyFont="1" applyBorder="1" applyAlignment="1">
      <alignment wrapText="1"/>
    </xf>
    <xf numFmtId="4" fontId="7" fillId="0" borderId="20" xfId="2" applyNumberFormat="1" applyFont="1" applyBorder="1" applyAlignment="1">
      <alignment wrapText="1"/>
    </xf>
    <xf numFmtId="4" fontId="5" fillId="0" borderId="20" xfId="2" applyNumberFormat="1" applyFont="1" applyBorder="1" applyAlignment="1">
      <alignment wrapText="1"/>
    </xf>
    <xf numFmtId="0" fontId="5" fillId="0" borderId="0" xfId="2" applyFont="1" applyAlignment="1">
      <alignment horizontal="left"/>
    </xf>
    <xf numFmtId="0" fontId="13" fillId="0" borderId="0" xfId="2" applyFont="1"/>
    <xf numFmtId="0" fontId="14" fillId="0" borderId="0" xfId="1" applyFont="1"/>
    <xf numFmtId="0" fontId="9" fillId="0" borderId="2" xfId="1" applyFont="1" applyBorder="1" applyAlignment="1">
      <alignment horizontal="left" vertical="center" wrapText="1"/>
    </xf>
    <xf numFmtId="0" fontId="9" fillId="0" borderId="0" xfId="1" applyFont="1" applyAlignment="1">
      <alignment horizontal="left" vertical="center" wrapText="1"/>
    </xf>
    <xf numFmtId="0" fontId="15" fillId="0" borderId="26" xfId="1" applyFont="1" applyBorder="1" applyAlignment="1">
      <alignment horizontal="center"/>
    </xf>
    <xf numFmtId="168" fontId="14" fillId="0" borderId="0" xfId="1" applyNumberFormat="1" applyFont="1"/>
    <xf numFmtId="0" fontId="15" fillId="0" borderId="24" xfId="1" applyFont="1" applyBorder="1" applyAlignment="1">
      <alignment horizontal="center"/>
    </xf>
    <xf numFmtId="0" fontId="9" fillId="0" borderId="0" xfId="1" applyFont="1" applyAlignment="1">
      <alignment horizontal="center" wrapText="1"/>
    </xf>
    <xf numFmtId="0" fontId="15" fillId="0" borderId="0" xfId="1" applyFont="1" applyAlignment="1">
      <alignment horizontal="center"/>
    </xf>
    <xf numFmtId="0" fontId="14" fillId="0" borderId="0" xfId="1" applyFont="1" applyAlignment="1">
      <alignment horizontal="center" wrapText="1"/>
    </xf>
    <xf numFmtId="0" fontId="12" fillId="0" borderId="0" xfId="1" applyFont="1" applyAlignment="1">
      <alignment horizontal="left" vertical="center" wrapText="1"/>
    </xf>
    <xf numFmtId="0" fontId="13" fillId="0" borderId="0" xfId="2" applyFont="1" applyAlignment="1">
      <alignment horizontal="center" vertical="center"/>
    </xf>
    <xf numFmtId="0" fontId="17" fillId="0" borderId="30" xfId="2" applyFont="1" applyBorder="1" applyAlignment="1">
      <alignment horizontal="centerContinuous" vertical="center"/>
    </xf>
    <xf numFmtId="0" fontId="12" fillId="0" borderId="0" xfId="1" applyFont="1" applyAlignment="1">
      <alignment horizontal="left" vertical="center"/>
    </xf>
    <xf numFmtId="0" fontId="13" fillId="0" borderId="0" xfId="2" applyFont="1" applyAlignment="1">
      <alignment vertical="center"/>
    </xf>
    <xf numFmtId="165" fontId="13" fillId="0" borderId="0" xfId="2" applyNumberFormat="1" applyFont="1" applyAlignment="1">
      <alignment vertical="center"/>
    </xf>
    <xf numFmtId="0" fontId="16" fillId="0" borderId="0" xfId="2" applyFont="1" applyAlignment="1">
      <alignment vertical="center"/>
    </xf>
    <xf numFmtId="0" fontId="7" fillId="0" borderId="10" xfId="2" applyFont="1" applyBorder="1" applyAlignment="1">
      <alignment horizontal="center" vertical="center" wrapText="1"/>
    </xf>
    <xf numFmtId="166" fontId="5" fillId="6" borderId="10" xfId="3" applyFont="1" applyFill="1" applyBorder="1" applyAlignment="1" applyProtection="1"/>
    <xf numFmtId="166" fontId="5" fillId="6" borderId="10" xfId="2" applyNumberFormat="1" applyFont="1" applyFill="1" applyBorder="1" applyAlignment="1">
      <alignment horizontal="center"/>
    </xf>
    <xf numFmtId="166" fontId="5" fillId="6" borderId="10" xfId="2" applyNumberFormat="1" applyFont="1" applyFill="1" applyBorder="1"/>
    <xf numFmtId="166" fontId="5" fillId="0" borderId="0" xfId="3" applyFont="1" applyFill="1" applyBorder="1" applyAlignment="1" applyProtection="1"/>
    <xf numFmtId="166" fontId="5" fillId="0" borderId="0" xfId="2" applyNumberFormat="1" applyFont="1" applyAlignment="1">
      <alignment horizontal="center"/>
    </xf>
    <xf numFmtId="166" fontId="6" fillId="0" borderId="0" xfId="2" applyNumberFormat="1" applyFont="1" applyAlignment="1">
      <alignment horizontal="right"/>
    </xf>
    <xf numFmtId="166" fontId="5" fillId="0" borderId="10" xfId="3" applyFont="1" applyFill="1" applyBorder="1" applyAlignment="1" applyProtection="1">
      <alignment horizontal="right"/>
    </xf>
    <xf numFmtId="166" fontId="5" fillId="0" borderId="10" xfId="3" applyFont="1" applyFill="1" applyBorder="1" applyAlignment="1" applyProtection="1">
      <alignment horizontal="right" vertical="center" wrapText="1"/>
    </xf>
    <xf numFmtId="1" fontId="5" fillId="0" borderId="10" xfId="2" applyNumberFormat="1" applyFont="1" applyBorder="1" applyAlignment="1">
      <alignment horizontal="right"/>
    </xf>
    <xf numFmtId="0" fontId="5" fillId="5" borderId="10" xfId="2" applyFont="1" applyFill="1" applyBorder="1" applyAlignment="1">
      <alignment horizontal="right" vertical="center" wrapText="1"/>
    </xf>
    <xf numFmtId="166" fontId="9" fillId="0" borderId="10" xfId="3" applyFont="1" applyBorder="1" applyAlignment="1">
      <alignment horizontal="center" vertical="center"/>
    </xf>
    <xf numFmtId="167" fontId="3" fillId="0" borderId="10" xfId="3" applyNumberFormat="1" applyFont="1" applyBorder="1" applyAlignment="1">
      <alignment horizontal="right" vertical="center"/>
    </xf>
    <xf numFmtId="166" fontId="5" fillId="0" borderId="10" xfId="2" applyNumberFormat="1" applyFont="1" applyBorder="1" applyAlignment="1">
      <alignment horizontal="right"/>
    </xf>
    <xf numFmtId="4" fontId="3" fillId="0" borderId="10" xfId="1" applyNumberFormat="1" applyFont="1" applyBorder="1" applyAlignment="1">
      <alignment horizontal="right"/>
    </xf>
    <xf numFmtId="166" fontId="5" fillId="6" borderId="10" xfId="3" applyFont="1" applyFill="1" applyBorder="1" applyAlignment="1" applyProtection="1">
      <alignment horizontal="right"/>
    </xf>
    <xf numFmtId="166" fontId="5" fillId="6" borderId="10" xfId="2" applyNumberFormat="1" applyFont="1" applyFill="1" applyBorder="1" applyAlignment="1">
      <alignment horizontal="right"/>
    </xf>
    <xf numFmtId="1" fontId="5" fillId="6" borderId="10" xfId="3" applyNumberFormat="1" applyFont="1" applyFill="1" applyBorder="1" applyAlignment="1" applyProtection="1">
      <alignment horizontal="right"/>
    </xf>
    <xf numFmtId="4" fontId="5" fillId="6" borderId="10" xfId="3" applyNumberFormat="1" applyFont="1" applyFill="1" applyBorder="1" applyAlignment="1" applyProtection="1">
      <alignment horizontal="right"/>
    </xf>
    <xf numFmtId="0" fontId="5" fillId="6" borderId="10" xfId="2" applyFont="1" applyFill="1" applyBorder="1" applyAlignment="1">
      <alignment horizontal="right"/>
    </xf>
    <xf numFmtId="1" fontId="5" fillId="6" borderId="10" xfId="2" applyNumberFormat="1" applyFont="1" applyFill="1" applyBorder="1" applyAlignment="1">
      <alignment horizontal="right"/>
    </xf>
    <xf numFmtId="4" fontId="5" fillId="6" borderId="10" xfId="2" applyNumberFormat="1" applyFont="1" applyFill="1" applyBorder="1" applyAlignment="1">
      <alignment horizontal="right"/>
    </xf>
    <xf numFmtId="4" fontId="5" fillId="0" borderId="10" xfId="3" applyNumberFormat="1" applyFont="1" applyFill="1" applyBorder="1" applyAlignment="1" applyProtection="1"/>
    <xf numFmtId="3" fontId="7" fillId="0" borderId="10" xfId="2" applyNumberFormat="1" applyFont="1" applyBorder="1" applyAlignment="1">
      <alignment horizontal="center"/>
    </xf>
    <xf numFmtId="4" fontId="5" fillId="0" borderId="10" xfId="2" applyNumberFormat="1" applyFont="1" applyBorder="1" applyAlignment="1">
      <alignment horizontal="right"/>
    </xf>
    <xf numFmtId="4" fontId="3" fillId="0" borderId="10" xfId="3" applyNumberFormat="1" applyFont="1" applyBorder="1" applyAlignment="1">
      <alignment horizontal="center" vertical="center"/>
    </xf>
    <xf numFmtId="4" fontId="5" fillId="0" borderId="10" xfId="2" applyNumberFormat="1" applyFont="1" applyBorder="1" applyAlignment="1">
      <alignment horizontal="center"/>
    </xf>
    <xf numFmtId="4" fontId="3" fillId="0" borderId="10" xfId="1" applyNumberFormat="1" applyFont="1" applyBorder="1" applyAlignment="1">
      <alignment horizontal="center"/>
    </xf>
    <xf numFmtId="4" fontId="5" fillId="6" borderId="10" xfId="3" applyNumberFormat="1" applyFont="1" applyFill="1" applyBorder="1" applyAlignment="1" applyProtection="1"/>
    <xf numFmtId="4" fontId="5" fillId="6" borderId="10" xfId="2" applyNumberFormat="1" applyFont="1" applyFill="1" applyBorder="1" applyAlignment="1">
      <alignment horizontal="center"/>
    </xf>
    <xf numFmtId="3" fontId="5" fillId="6" borderId="10" xfId="3" applyNumberFormat="1" applyFont="1" applyFill="1" applyBorder="1" applyAlignment="1" applyProtection="1"/>
    <xf numFmtId="4" fontId="5" fillId="6" borderId="10" xfId="2" applyNumberFormat="1" applyFont="1" applyFill="1" applyBorder="1"/>
    <xf numFmtId="3" fontId="5" fillId="6" borderId="10" xfId="2" applyNumberFormat="1" applyFont="1" applyFill="1" applyBorder="1"/>
    <xf numFmtId="4" fontId="5" fillId="0" borderId="10" xfId="3" applyNumberFormat="1" applyFont="1" applyFill="1" applyBorder="1" applyAlignment="1" applyProtection="1">
      <alignment horizontal="right"/>
    </xf>
    <xf numFmtId="0" fontId="5" fillId="5" borderId="10" xfId="2" applyFont="1" applyFill="1" applyBorder="1" applyAlignment="1">
      <alignment horizontal="center" vertical="center" wrapText="1"/>
    </xf>
    <xf numFmtId="0" fontId="5" fillId="5" borderId="10" xfId="2" applyFont="1" applyFill="1" applyBorder="1"/>
    <xf numFmtId="4" fontId="3" fillId="0" borderId="10" xfId="3" applyNumberFormat="1" applyFont="1" applyBorder="1" applyAlignment="1">
      <alignment horizontal="right" vertical="center"/>
    </xf>
    <xf numFmtId="4" fontId="5" fillId="0" borderId="10" xfId="2" applyNumberFormat="1" applyFont="1" applyBorder="1"/>
    <xf numFmtId="0" fontId="11" fillId="0" borderId="0" xfId="1" applyFont="1"/>
    <xf numFmtId="166" fontId="5" fillId="0" borderId="10" xfId="3" applyFont="1" applyFill="1" applyBorder="1" applyAlignment="1" applyProtection="1"/>
    <xf numFmtId="0" fontId="7" fillId="0" borderId="10" xfId="2" applyFont="1" applyBorder="1" applyAlignment="1">
      <alignment horizontal="center"/>
    </xf>
    <xf numFmtId="166" fontId="5" fillId="0" borderId="10" xfId="2" applyNumberFormat="1" applyFont="1" applyBorder="1" applyAlignment="1">
      <alignment horizontal="center"/>
    </xf>
    <xf numFmtId="0" fontId="5" fillId="0" borderId="10" xfId="2" applyFont="1" applyBorder="1"/>
    <xf numFmtId="0" fontId="7" fillId="0" borderId="31" xfId="2" applyFont="1" applyBorder="1" applyAlignment="1">
      <alignment horizontal="centerContinuous" vertical="center"/>
    </xf>
    <xf numFmtId="0" fontId="7" fillId="0" borderId="32" xfId="2" applyFont="1" applyBorder="1" applyAlignment="1">
      <alignment horizontal="centerContinuous" vertical="center"/>
    </xf>
    <xf numFmtId="0" fontId="7" fillId="0" borderId="33" xfId="2" applyFont="1" applyBorder="1" applyAlignment="1">
      <alignment horizontal="centerContinuous" vertical="center"/>
    </xf>
    <xf numFmtId="0" fontId="5" fillId="0" borderId="42" xfId="2" applyFont="1" applyBorder="1" applyAlignment="1">
      <alignment vertical="center" wrapText="1"/>
    </xf>
    <xf numFmtId="164" fontId="7" fillId="8" borderId="13" xfId="2" applyNumberFormat="1" applyFont="1" applyFill="1" applyBorder="1" applyAlignment="1">
      <alignment vertical="center"/>
    </xf>
    <xf numFmtId="0" fontId="7" fillId="8" borderId="13" xfId="2" applyFont="1" applyFill="1" applyBorder="1" applyAlignment="1">
      <alignment horizontal="center" vertical="center"/>
    </xf>
    <xf numFmtId="0" fontId="7" fillId="5" borderId="41" xfId="2" applyFont="1" applyFill="1" applyBorder="1" applyAlignment="1">
      <alignment horizontal="center" vertical="center" textRotation="90" wrapText="1"/>
    </xf>
    <xf numFmtId="0" fontId="5" fillId="5" borderId="35" xfId="2" applyFont="1" applyFill="1" applyBorder="1" applyAlignment="1">
      <alignment horizontal="center" vertical="center" textRotation="90"/>
    </xf>
    <xf numFmtId="0" fontId="7" fillId="5" borderId="35" xfId="2" applyFont="1" applyFill="1" applyBorder="1" applyAlignment="1">
      <alignment horizontal="center" vertical="center" wrapText="1"/>
    </xf>
    <xf numFmtId="0" fontId="5" fillId="0" borderId="0" xfId="2" applyFont="1" applyAlignment="1">
      <alignment horizontal="center" vertical="center"/>
    </xf>
    <xf numFmtId="0" fontId="7" fillId="0" borderId="35" xfId="2" applyFont="1" applyBorder="1" applyAlignment="1">
      <alignment horizontal="center" vertical="center" wrapText="1"/>
    </xf>
    <xf numFmtId="164" fontId="22" fillId="10" borderId="10" xfId="2" applyNumberFormat="1" applyFont="1" applyFill="1" applyBorder="1" applyAlignment="1">
      <alignment horizontal="center" vertical="center"/>
    </xf>
    <xf numFmtId="0" fontId="7" fillId="10" borderId="13" xfId="2" applyFont="1" applyFill="1" applyBorder="1" applyAlignment="1">
      <alignment horizontal="center" vertical="center"/>
    </xf>
    <xf numFmtId="164" fontId="7" fillId="10" borderId="13" xfId="2" applyNumberFormat="1" applyFont="1" applyFill="1" applyBorder="1" applyAlignment="1">
      <alignment vertical="center"/>
    </xf>
    <xf numFmtId="0" fontId="7" fillId="10" borderId="10" xfId="2" applyFont="1" applyFill="1" applyBorder="1" applyAlignment="1">
      <alignment horizontal="center" vertical="center"/>
    </xf>
    <xf numFmtId="164" fontId="7" fillId="10" borderId="10" xfId="2" applyNumberFormat="1" applyFont="1" applyFill="1" applyBorder="1" applyAlignment="1">
      <alignment vertical="center"/>
    </xf>
    <xf numFmtId="0" fontId="7" fillId="0" borderId="9" xfId="2" applyFont="1" applyBorder="1" applyAlignment="1">
      <alignment horizontal="center" vertical="center" wrapText="1"/>
    </xf>
    <xf numFmtId="0" fontId="7" fillId="10" borderId="0" xfId="2" applyFont="1" applyFill="1" applyAlignment="1">
      <alignment horizontal="center" vertical="center"/>
    </xf>
    <xf numFmtId="0" fontId="7" fillId="5" borderId="44" xfId="2" applyFont="1" applyFill="1" applyBorder="1" applyAlignment="1">
      <alignment horizontal="center" vertical="center" textRotation="90" wrapText="1"/>
    </xf>
    <xf numFmtId="0" fontId="7" fillId="11" borderId="10" xfId="2" applyFont="1" applyFill="1" applyBorder="1" applyAlignment="1">
      <alignment horizontal="center" vertical="center" wrapText="1"/>
    </xf>
    <xf numFmtId="0" fontId="16" fillId="0" borderId="0" xfId="2" applyFont="1"/>
    <xf numFmtId="0" fontId="3" fillId="0" borderId="0" xfId="2" applyFont="1" applyAlignment="1">
      <alignment vertical="center" wrapText="1"/>
    </xf>
    <xf numFmtId="166" fontId="5" fillId="12" borderId="10" xfId="3" applyFont="1" applyFill="1" applyBorder="1" applyAlignment="1" applyProtection="1">
      <alignment vertical="center"/>
    </xf>
    <xf numFmtId="0" fontId="5" fillId="0" borderId="0" xfId="2" applyFont="1" applyAlignment="1">
      <alignment wrapText="1"/>
    </xf>
    <xf numFmtId="0" fontId="7" fillId="0" borderId="0" xfId="2" applyFont="1" applyAlignment="1">
      <alignment vertical="center" wrapText="1"/>
    </xf>
    <xf numFmtId="0" fontId="1" fillId="0" borderId="0" xfId="1"/>
    <xf numFmtId="0" fontId="1" fillId="0" borderId="0" xfId="1" applyAlignment="1">
      <alignment horizontal="center" vertical="center"/>
    </xf>
    <xf numFmtId="0" fontId="25" fillId="10" borderId="10" xfId="2" applyFont="1" applyFill="1" applyBorder="1" applyAlignment="1">
      <alignment horizontal="center" vertical="center"/>
    </xf>
    <xf numFmtId="166" fontId="24" fillId="9" borderId="10" xfId="3" applyFont="1" applyFill="1" applyBorder="1" applyAlignment="1" applyProtection="1">
      <alignment vertical="center"/>
    </xf>
    <xf numFmtId="166" fontId="24" fillId="9" borderId="0" xfId="3" applyFont="1" applyFill="1" applyBorder="1" applyAlignment="1" applyProtection="1">
      <alignment vertical="center"/>
    </xf>
    <xf numFmtId="0" fontId="2" fillId="0" borderId="18" xfId="1" applyFont="1" applyBorder="1" applyAlignment="1">
      <alignment wrapText="1"/>
    </xf>
    <xf numFmtId="0" fontId="7" fillId="0" borderId="18" xfId="2" applyFont="1" applyBorder="1" applyAlignment="1">
      <alignment wrapText="1"/>
    </xf>
    <xf numFmtId="0" fontId="7" fillId="0" borderId="10" xfId="2" applyFont="1" applyBorder="1" applyAlignment="1">
      <alignment horizontal="center" vertical="center"/>
    </xf>
    <xf numFmtId="0" fontId="7" fillId="0" borderId="0" xfId="2" applyFont="1" applyAlignment="1">
      <alignment horizontal="center" vertical="center" wrapText="1"/>
    </xf>
    <xf numFmtId="0" fontId="5" fillId="0" borderId="0" xfId="2" applyFont="1" applyAlignment="1">
      <alignment vertical="center" wrapText="1"/>
    </xf>
    <xf numFmtId="3" fontId="7" fillId="0" borderId="0" xfId="2" applyNumberFormat="1" applyFont="1"/>
    <xf numFmtId="4" fontId="7" fillId="0" borderId="0" xfId="2" applyNumberFormat="1" applyFont="1"/>
    <xf numFmtId="0" fontId="5" fillId="10" borderId="0" xfId="2" applyFont="1" applyFill="1" applyAlignment="1">
      <alignment vertical="center" wrapText="1"/>
    </xf>
    <xf numFmtId="0" fontId="19" fillId="0" borderId="0" xfId="2" applyFont="1" applyAlignment="1">
      <alignment vertical="center"/>
    </xf>
    <xf numFmtId="0" fontId="7" fillId="0" borderId="0" xfId="2" applyFont="1" applyAlignment="1">
      <alignment horizontal="center"/>
    </xf>
    <xf numFmtId="0" fontId="2" fillId="0" borderId="0" xfId="1" applyFont="1" applyAlignment="1">
      <alignment wrapText="1"/>
    </xf>
    <xf numFmtId="0" fontId="7" fillId="0" borderId="0" xfId="2" applyFont="1" applyAlignment="1">
      <alignment wrapText="1"/>
    </xf>
    <xf numFmtId="0" fontId="7" fillId="0" borderId="10" xfId="2" applyFont="1" applyBorder="1"/>
    <xf numFmtId="3" fontId="7" fillId="0" borderId="10" xfId="2" applyNumberFormat="1" applyFont="1" applyBorder="1"/>
    <xf numFmtId="4" fontId="7" fillId="0" borderId="10" xfId="2" applyNumberFormat="1" applyFont="1" applyBorder="1"/>
    <xf numFmtId="1" fontId="7" fillId="0" borderId="13" xfId="2" applyNumberFormat="1" applyFont="1" applyBorder="1" applyAlignment="1">
      <alignment horizontal="right"/>
    </xf>
    <xf numFmtId="4" fontId="7" fillId="0" borderId="13" xfId="2" applyNumberFormat="1" applyFont="1" applyBorder="1" applyAlignment="1">
      <alignment horizontal="right"/>
    </xf>
    <xf numFmtId="166" fontId="5" fillId="0" borderId="10" xfId="2" applyNumberFormat="1" applyFont="1" applyBorder="1" applyAlignment="1">
      <alignment horizontal="right" vertical="center" wrapText="1"/>
    </xf>
    <xf numFmtId="0" fontId="7" fillId="0" borderId="13" xfId="2" applyFont="1" applyBorder="1" applyAlignment="1">
      <alignment horizontal="center" vertical="center"/>
    </xf>
    <xf numFmtId="164" fontId="7" fillId="0" borderId="10" xfId="2" applyNumberFormat="1" applyFont="1" applyBorder="1" applyAlignment="1">
      <alignment vertical="center"/>
    </xf>
    <xf numFmtId="0" fontId="7" fillId="0" borderId="21" xfId="2" applyFont="1" applyBorder="1"/>
    <xf numFmtId="4" fontId="7" fillId="0" borderId="13" xfId="2" applyNumberFormat="1" applyFont="1" applyBorder="1" applyAlignment="1">
      <alignment horizontal="center"/>
    </xf>
    <xf numFmtId="0" fontId="2" fillId="0" borderId="10" xfId="1" applyFont="1" applyBorder="1" applyAlignment="1">
      <alignment horizontal="center" wrapText="1"/>
    </xf>
    <xf numFmtId="4" fontId="2" fillId="0" borderId="10" xfId="1" applyNumberFormat="1" applyFont="1" applyBorder="1" applyAlignment="1">
      <alignment horizontal="center" wrapText="1"/>
    </xf>
    <xf numFmtId="166" fontId="7" fillId="3" borderId="10" xfId="2" applyNumberFormat="1" applyFont="1" applyFill="1" applyBorder="1" applyAlignment="1">
      <alignment horizontal="center" vertical="center" wrapText="1"/>
    </xf>
    <xf numFmtId="4" fontId="7" fillId="4" borderId="10" xfId="2" applyNumberFormat="1" applyFont="1" applyFill="1" applyBorder="1" applyAlignment="1">
      <alignment horizontal="center" wrapText="1"/>
    </xf>
    <xf numFmtId="166" fontId="7" fillId="0" borderId="10" xfId="2" applyNumberFormat="1" applyFont="1" applyBorder="1" applyAlignment="1">
      <alignment horizontal="right"/>
    </xf>
    <xf numFmtId="0" fontId="7" fillId="7" borderId="10" xfId="2" applyFont="1" applyFill="1" applyBorder="1" applyAlignment="1">
      <alignment horizontal="center" vertical="center" wrapText="1"/>
    </xf>
    <xf numFmtId="3" fontId="5" fillId="0" borderId="0" xfId="2" applyNumberFormat="1" applyFont="1"/>
    <xf numFmtId="4" fontId="5" fillId="0" borderId="13" xfId="2" applyNumberFormat="1" applyFont="1" applyBorder="1"/>
    <xf numFmtId="3" fontId="5" fillId="0" borderId="10" xfId="2" applyNumberFormat="1" applyFont="1" applyBorder="1"/>
    <xf numFmtId="0" fontId="7" fillId="0" borderId="13" xfId="2" applyFont="1" applyBorder="1"/>
    <xf numFmtId="0" fontId="5" fillId="0" borderId="13" xfId="2" applyFont="1" applyBorder="1"/>
    <xf numFmtId="166" fontId="7" fillId="0" borderId="10" xfId="2" applyNumberFormat="1" applyFont="1" applyBorder="1" applyAlignment="1">
      <alignment vertical="center"/>
    </xf>
    <xf numFmtId="4" fontId="7" fillId="0" borderId="10" xfId="2" applyNumberFormat="1" applyFont="1" applyBorder="1" applyAlignment="1">
      <alignment vertical="center" wrapText="1"/>
    </xf>
    <xf numFmtId="0" fontId="7" fillId="11" borderId="10" xfId="2" applyFont="1" applyFill="1" applyBorder="1"/>
    <xf numFmtId="0" fontId="22" fillId="11" borderId="21" xfId="2" applyFont="1" applyFill="1" applyBorder="1"/>
    <xf numFmtId="166" fontId="9" fillId="0" borderId="10" xfId="3" applyFont="1" applyFill="1" applyBorder="1" applyAlignment="1">
      <alignment horizontal="center" vertical="center"/>
    </xf>
    <xf numFmtId="166" fontId="26" fillId="10" borderId="43" xfId="2" applyNumberFormat="1" applyFont="1" applyFill="1" applyBorder="1" applyAlignment="1">
      <alignment horizontal="center" vertical="center"/>
    </xf>
    <xf numFmtId="166" fontId="26" fillId="10" borderId="10" xfId="2" applyNumberFormat="1" applyFont="1" applyFill="1" applyBorder="1" applyAlignment="1">
      <alignment horizontal="center" vertical="center"/>
    </xf>
    <xf numFmtId="0" fontId="7" fillId="11" borderId="13" xfId="2" applyFont="1" applyFill="1" applyBorder="1" applyAlignment="1">
      <alignment horizontal="center" vertical="center"/>
    </xf>
    <xf numFmtId="164" fontId="7" fillId="0" borderId="13" xfId="2" applyNumberFormat="1" applyFont="1" applyBorder="1" applyAlignment="1">
      <alignment horizontal="center" vertical="center"/>
    </xf>
    <xf numFmtId="166" fontId="5" fillId="0" borderId="10" xfId="2" applyNumberFormat="1" applyFont="1" applyBorder="1"/>
    <xf numFmtId="164" fontId="5" fillId="0" borderId="10" xfId="2" applyNumberFormat="1" applyFont="1" applyBorder="1"/>
    <xf numFmtId="0" fontId="22" fillId="11" borderId="13" xfId="2" applyFont="1" applyFill="1" applyBorder="1" applyAlignment="1">
      <alignment horizontal="center" vertical="center"/>
    </xf>
    <xf numFmtId="0" fontId="22" fillId="11" borderId="13" xfId="2" applyFont="1" applyFill="1" applyBorder="1"/>
    <xf numFmtId="0" fontId="22" fillId="11" borderId="10" xfId="2" applyFont="1" applyFill="1" applyBorder="1"/>
    <xf numFmtId="4" fontId="22" fillId="11" borderId="10" xfId="2" applyNumberFormat="1" applyFont="1" applyFill="1" applyBorder="1" applyAlignment="1">
      <alignment horizontal="center" wrapText="1"/>
    </xf>
    <xf numFmtId="0" fontId="7" fillId="0" borderId="59" xfId="2" applyFont="1" applyBorder="1" applyAlignment="1">
      <alignment wrapText="1"/>
    </xf>
    <xf numFmtId="0" fontId="5" fillId="0" borderId="13" xfId="2" applyFont="1" applyBorder="1" applyAlignment="1">
      <alignment horizontal="center" vertical="center" wrapText="1"/>
    </xf>
    <xf numFmtId="0" fontId="7" fillId="11" borderId="13" xfId="2" applyFont="1" applyFill="1" applyBorder="1" applyAlignment="1">
      <alignment horizontal="center" vertical="center" wrapText="1"/>
    </xf>
    <xf numFmtId="0" fontId="7" fillId="0" borderId="13" xfId="2" applyFont="1" applyBorder="1" applyAlignment="1">
      <alignment horizontal="center" vertical="center" wrapText="1"/>
    </xf>
    <xf numFmtId="0" fontId="7" fillId="7" borderId="13" xfId="2" applyFont="1" applyFill="1" applyBorder="1" applyAlignment="1">
      <alignment horizontal="center" vertical="center" wrapText="1"/>
    </xf>
    <xf numFmtId="166" fontId="7" fillId="0" borderId="11" xfId="2" applyNumberFormat="1" applyFont="1" applyBorder="1" applyAlignment="1">
      <alignment horizontal="center" vertical="center"/>
    </xf>
    <xf numFmtId="164" fontId="7" fillId="10" borderId="11" xfId="2" applyNumberFormat="1" applyFont="1" applyFill="1" applyBorder="1" applyAlignment="1">
      <alignment vertical="center"/>
    </xf>
    <xf numFmtId="0" fontId="7" fillId="10" borderId="11" xfId="2" applyFont="1" applyFill="1" applyBorder="1" applyAlignment="1">
      <alignment horizontal="center" vertical="center"/>
    </xf>
    <xf numFmtId="166" fontId="7" fillId="0" borderId="34" xfId="2" applyNumberFormat="1" applyFont="1" applyBorder="1" applyAlignment="1">
      <alignment vertical="center"/>
    </xf>
    <xf numFmtId="166" fontId="7" fillId="0" borderId="11" xfId="2" applyNumberFormat="1" applyFont="1" applyBorder="1" applyAlignment="1">
      <alignment vertical="center"/>
    </xf>
    <xf numFmtId="0" fontId="7" fillId="10" borderId="37" xfId="2" applyFont="1" applyFill="1" applyBorder="1" applyAlignment="1">
      <alignment horizontal="center" vertical="center"/>
    </xf>
    <xf numFmtId="0" fontId="10" fillId="10" borderId="36" xfId="2" applyFont="1" applyFill="1" applyBorder="1" applyAlignment="1">
      <alignment horizontal="center" vertical="center"/>
    </xf>
    <xf numFmtId="164" fontId="10" fillId="10" borderId="12" xfId="2" applyNumberFormat="1" applyFont="1" applyFill="1" applyBorder="1" applyAlignment="1">
      <alignment vertical="center"/>
    </xf>
    <xf numFmtId="0" fontId="7" fillId="10" borderId="12" xfId="2" applyFont="1" applyFill="1" applyBorder="1" applyAlignment="1">
      <alignment horizontal="center" vertical="center"/>
    </xf>
    <xf numFmtId="0" fontId="2" fillId="0" borderId="13" xfId="2" applyFont="1" applyBorder="1" applyAlignment="1">
      <alignment horizontal="center" vertical="center"/>
    </xf>
    <xf numFmtId="0" fontId="7" fillId="0" borderId="42" xfId="2" applyFont="1" applyBorder="1" applyAlignment="1">
      <alignment horizontal="center" vertical="center" wrapText="1"/>
    </xf>
    <xf numFmtId="0" fontId="7" fillId="7" borderId="42" xfId="2" applyFont="1" applyFill="1" applyBorder="1" applyAlignment="1">
      <alignment horizontal="center" vertical="center" wrapText="1"/>
    </xf>
    <xf numFmtId="0" fontId="7" fillId="10" borderId="37" xfId="2" applyFont="1" applyFill="1" applyBorder="1" applyAlignment="1">
      <alignment vertical="center" wrapText="1"/>
    </xf>
    <xf numFmtId="0" fontId="7" fillId="10" borderId="32" xfId="2" applyFont="1" applyFill="1" applyBorder="1" applyAlignment="1">
      <alignment vertical="center" wrapText="1"/>
    </xf>
    <xf numFmtId="0" fontId="7" fillId="10" borderId="33" xfId="2" applyFont="1" applyFill="1" applyBorder="1" applyAlignment="1">
      <alignment vertical="center" wrapText="1"/>
    </xf>
    <xf numFmtId="0" fontId="7" fillId="10" borderId="38" xfId="2" applyFont="1" applyFill="1" applyBorder="1" applyAlignment="1">
      <alignment horizontal="centerContinuous" vertical="center" wrapText="1"/>
    </xf>
    <xf numFmtId="0" fontId="7" fillId="10" borderId="0" xfId="2" applyFont="1" applyFill="1" applyAlignment="1">
      <alignment horizontal="centerContinuous" vertical="center" wrapText="1"/>
    </xf>
    <xf numFmtId="0" fontId="7" fillId="10" borderId="39" xfId="2" applyFont="1" applyFill="1" applyBorder="1" applyAlignment="1">
      <alignment horizontal="centerContinuous" vertical="center" wrapText="1"/>
    </xf>
    <xf numFmtId="0" fontId="18" fillId="10" borderId="21" xfId="2" applyFont="1" applyFill="1" applyBorder="1" applyAlignment="1">
      <alignment horizontal="centerContinuous" vertical="center"/>
    </xf>
    <xf numFmtId="0" fontId="16" fillId="10" borderId="22" xfId="2" applyFont="1" applyFill="1" applyBorder="1" applyAlignment="1">
      <alignment horizontal="centerContinuous" vertical="center"/>
    </xf>
    <xf numFmtId="0" fontId="13" fillId="10" borderId="22" xfId="2" applyFont="1" applyFill="1" applyBorder="1" applyAlignment="1">
      <alignment horizontal="centerContinuous" vertical="center"/>
    </xf>
    <xf numFmtId="0" fontId="16" fillId="10" borderId="40" xfId="2" applyFont="1" applyFill="1" applyBorder="1" applyAlignment="1">
      <alignment horizontal="centerContinuous" vertical="center"/>
    </xf>
    <xf numFmtId="0" fontId="14" fillId="0" borderId="4" xfId="1" applyFont="1" applyBorder="1"/>
    <xf numFmtId="0" fontId="14" fillId="0" borderId="5" xfId="1" applyFont="1" applyBorder="1"/>
    <xf numFmtId="166" fontId="14" fillId="0" borderId="0" xfId="3" applyFont="1" applyBorder="1" applyAlignment="1">
      <alignment horizontal="center"/>
    </xf>
    <xf numFmtId="0" fontId="8" fillId="10" borderId="4" xfId="2" applyFont="1" applyFill="1" applyBorder="1"/>
    <xf numFmtId="0" fontId="8" fillId="10" borderId="0" xfId="2" applyFont="1" applyFill="1"/>
    <xf numFmtId="0" fontId="8" fillId="10" borderId="5" xfId="2" applyFont="1" applyFill="1" applyBorder="1"/>
    <xf numFmtId="0" fontId="3" fillId="10" borderId="2" xfId="1" applyFont="1" applyFill="1" applyBorder="1" applyAlignment="1">
      <alignment wrapText="1"/>
    </xf>
    <xf numFmtId="0" fontId="5" fillId="10" borderId="2" xfId="2" applyFont="1" applyFill="1" applyBorder="1" applyAlignment="1">
      <alignment horizontal="center"/>
    </xf>
    <xf numFmtId="0" fontId="5" fillId="10" borderId="3" xfId="2" applyFont="1" applyFill="1" applyBorder="1"/>
    <xf numFmtId="0" fontId="3" fillId="10" borderId="0" xfId="1" applyFont="1" applyFill="1" applyAlignment="1">
      <alignment wrapText="1"/>
    </xf>
    <xf numFmtId="0" fontId="5" fillId="10" borderId="0" xfId="2" applyFont="1" applyFill="1" applyAlignment="1">
      <alignment horizontal="center"/>
    </xf>
    <xf numFmtId="0" fontId="5" fillId="10" borderId="5" xfId="2" applyFont="1" applyFill="1" applyBorder="1"/>
    <xf numFmtId="0" fontId="2" fillId="10" borderId="7" xfId="1" applyFont="1" applyFill="1" applyBorder="1" applyAlignment="1">
      <alignment horizontal="left" vertical="center" wrapText="1"/>
    </xf>
    <xf numFmtId="0" fontId="5" fillId="10" borderId="7" xfId="2" applyFont="1" applyFill="1" applyBorder="1" applyAlignment="1">
      <alignment horizontal="center"/>
    </xf>
    <xf numFmtId="0" fontId="5" fillId="10" borderId="8" xfId="2" applyFont="1" applyFill="1" applyBorder="1"/>
    <xf numFmtId="0" fontId="7" fillId="0" borderId="42" xfId="2" applyFont="1" applyBorder="1" applyAlignment="1">
      <alignment wrapText="1"/>
    </xf>
    <xf numFmtId="4" fontId="5" fillId="0" borderId="42" xfId="2" applyNumberFormat="1" applyFont="1" applyBorder="1" applyAlignment="1">
      <alignment wrapText="1"/>
    </xf>
    <xf numFmtId="1" fontId="5" fillId="0" borderId="10" xfId="2" applyNumberFormat="1" applyFont="1" applyBorder="1" applyAlignment="1">
      <alignment vertical="center" wrapText="1"/>
    </xf>
    <xf numFmtId="1" fontId="5" fillId="5" borderId="10" xfId="2" applyNumberFormat="1" applyFont="1" applyFill="1" applyBorder="1" applyAlignment="1">
      <alignment horizontal="center" vertical="center" wrapText="1"/>
    </xf>
    <xf numFmtId="1" fontId="5" fillId="0" borderId="10" xfId="2" applyNumberFormat="1" applyFont="1" applyBorder="1" applyAlignment="1">
      <alignment horizontal="center" vertical="center" wrapText="1"/>
    </xf>
    <xf numFmtId="1" fontId="5" fillId="6" borderId="10" xfId="3" applyNumberFormat="1" applyFont="1" applyFill="1" applyBorder="1" applyAlignment="1" applyProtection="1"/>
    <xf numFmtId="1" fontId="5" fillId="6" borderId="10" xfId="2" applyNumberFormat="1" applyFont="1" applyFill="1" applyBorder="1"/>
    <xf numFmtId="1" fontId="7" fillId="0" borderId="13" xfId="2" applyNumberFormat="1" applyFont="1" applyBorder="1" applyAlignment="1">
      <alignment horizontal="center"/>
    </xf>
    <xf numFmtId="1" fontId="7" fillId="0" borderId="21" xfId="2" applyNumberFormat="1" applyFont="1" applyBorder="1" applyAlignment="1">
      <alignment horizontal="center"/>
    </xf>
    <xf numFmtId="1" fontId="7" fillId="0" borderId="10" xfId="2" applyNumberFormat="1" applyFont="1" applyBorder="1" applyAlignment="1">
      <alignment horizontal="center" vertical="center"/>
    </xf>
    <xf numFmtId="1" fontId="5" fillId="5" borderId="35" xfId="2" applyNumberFormat="1" applyFont="1" applyFill="1" applyBorder="1" applyAlignment="1">
      <alignment horizontal="center" vertical="center" wrapText="1"/>
    </xf>
    <xf numFmtId="1" fontId="7" fillId="0" borderId="10" xfId="2" applyNumberFormat="1" applyFont="1" applyBorder="1" applyAlignment="1">
      <alignment horizontal="center" vertical="center" wrapText="1"/>
    </xf>
    <xf numFmtId="1" fontId="7" fillId="0" borderId="13" xfId="2" applyNumberFormat="1" applyFont="1" applyBorder="1" applyAlignment="1">
      <alignment horizontal="center" vertical="center"/>
    </xf>
    <xf numFmtId="4" fontId="7" fillId="0" borderId="13" xfId="2" applyNumberFormat="1" applyFont="1" applyBorder="1"/>
    <xf numFmtId="0" fontId="32" fillId="0" borderId="0" xfId="2" applyFont="1" applyAlignment="1">
      <alignment vertical="center"/>
    </xf>
    <xf numFmtId="0" fontId="2" fillId="0" borderId="10" xfId="2" applyFont="1" applyBorder="1" applyAlignment="1">
      <alignment horizontal="center" vertical="center"/>
    </xf>
    <xf numFmtId="166" fontId="5" fillId="12" borderId="46" xfId="3" applyFont="1" applyFill="1" applyBorder="1" applyAlignment="1" applyProtection="1">
      <alignment vertical="center"/>
    </xf>
    <xf numFmtId="0" fontId="7" fillId="8" borderId="10" xfId="2" applyFont="1" applyFill="1" applyBorder="1" applyAlignment="1">
      <alignment vertical="center"/>
    </xf>
    <xf numFmtId="0" fontId="7" fillId="0" borderId="10" xfId="2" applyFont="1" applyBorder="1" applyAlignment="1">
      <alignment vertical="center" wrapText="1"/>
    </xf>
    <xf numFmtId="0" fontId="5" fillId="5" borderId="36" xfId="2" applyFont="1" applyFill="1" applyBorder="1" applyAlignment="1">
      <alignment horizontal="center" vertical="center" wrapText="1"/>
    </xf>
    <xf numFmtId="0" fontId="7" fillId="5" borderId="11" xfId="2" applyFont="1" applyFill="1" applyBorder="1" applyAlignment="1">
      <alignment horizontal="center" vertical="center" wrapText="1"/>
    </xf>
    <xf numFmtId="0" fontId="7" fillId="0" borderId="40" xfId="2" applyFont="1" applyBorder="1" applyAlignment="1">
      <alignment horizontal="center" vertical="center" wrapText="1"/>
    </xf>
    <xf numFmtId="0" fontId="7" fillId="7" borderId="40" xfId="2" applyFont="1" applyFill="1" applyBorder="1" applyAlignment="1">
      <alignment horizontal="center" vertical="center" wrapText="1"/>
    </xf>
    <xf numFmtId="0" fontId="7" fillId="10" borderId="40" xfId="2" applyFont="1" applyFill="1" applyBorder="1" applyAlignment="1">
      <alignment horizontal="center" vertical="center"/>
    </xf>
    <xf numFmtId="0" fontId="13" fillId="0" borderId="10" xfId="2" applyFont="1" applyBorder="1" applyAlignment="1">
      <alignment vertical="center"/>
    </xf>
    <xf numFmtId="0" fontId="7" fillId="10" borderId="42" xfId="2" applyFont="1" applyFill="1" applyBorder="1" applyAlignment="1">
      <alignment horizontal="center" vertical="center"/>
    </xf>
    <xf numFmtId="0" fontId="7" fillId="10" borderId="33" xfId="2" applyFont="1" applyFill="1" applyBorder="1" applyAlignment="1">
      <alignment horizontal="center" vertical="center"/>
    </xf>
    <xf numFmtId="0" fontId="5" fillId="6" borderId="42" xfId="2" applyFont="1" applyFill="1" applyBorder="1" applyAlignment="1">
      <alignment horizontal="center"/>
    </xf>
    <xf numFmtId="0" fontId="7" fillId="10" borderId="39" xfId="2" applyFont="1" applyFill="1" applyBorder="1" applyAlignment="1">
      <alignment horizontal="center" vertical="center"/>
    </xf>
    <xf numFmtId="164" fontId="2" fillId="0" borderId="10" xfId="2" applyNumberFormat="1" applyFont="1" applyBorder="1" applyAlignment="1">
      <alignment horizontal="center" vertical="center"/>
    </xf>
    <xf numFmtId="0" fontId="35" fillId="0" borderId="0" xfId="2" applyFont="1"/>
    <xf numFmtId="1" fontId="5" fillId="10" borderId="10" xfId="2" applyNumberFormat="1" applyFont="1" applyFill="1" applyBorder="1" applyAlignment="1">
      <alignment vertical="center" wrapText="1"/>
    </xf>
    <xf numFmtId="0" fontId="5" fillId="10" borderId="0" xfId="2" applyFont="1" applyFill="1"/>
    <xf numFmtId="0" fontId="38" fillId="0" borderId="10" xfId="1" applyFont="1" applyBorder="1" applyAlignment="1">
      <alignment vertical="center" wrapText="1"/>
    </xf>
    <xf numFmtId="0" fontId="36" fillId="10" borderId="10" xfId="2" applyFont="1" applyFill="1" applyBorder="1" applyAlignment="1">
      <alignment horizontal="center" vertical="center"/>
    </xf>
    <xf numFmtId="0" fontId="2" fillId="0" borderId="10" xfId="1" applyFont="1" applyBorder="1" applyAlignment="1">
      <alignment horizontal="center" vertical="center" wrapText="1"/>
    </xf>
    <xf numFmtId="4" fontId="7" fillId="0" borderId="45" xfId="2" applyNumberFormat="1" applyFont="1" applyBorder="1" applyAlignment="1">
      <alignment horizontal="center" wrapText="1"/>
    </xf>
    <xf numFmtId="43" fontId="7" fillId="0" borderId="26" xfId="9" applyFont="1" applyBorder="1" applyAlignment="1">
      <alignment wrapText="1"/>
    </xf>
    <xf numFmtId="4" fontId="38" fillId="0" borderId="10" xfId="1" applyNumberFormat="1" applyFont="1" applyBorder="1" applyAlignment="1">
      <alignment horizontal="center" vertical="center" wrapText="1"/>
    </xf>
    <xf numFmtId="164" fontId="14" fillId="0" borderId="10" xfId="1" applyNumberFormat="1" applyFont="1" applyBorder="1" applyAlignment="1">
      <alignment horizontal="center" vertical="center" wrapText="1"/>
    </xf>
    <xf numFmtId="43" fontId="14" fillId="0" borderId="0" xfId="9" applyFont="1" applyBorder="1"/>
    <xf numFmtId="43" fontId="14" fillId="0" borderId="10" xfId="9" applyFont="1" applyBorder="1" applyAlignment="1">
      <alignment vertical="center"/>
    </xf>
    <xf numFmtId="169" fontId="39" fillId="0" borderId="10" xfId="9" applyNumberFormat="1" applyFont="1" applyBorder="1" applyAlignment="1">
      <alignment horizontal="center" vertical="center"/>
    </xf>
    <xf numFmtId="0" fontId="7" fillId="0" borderId="10" xfId="2" applyFont="1" applyBorder="1" applyAlignment="1">
      <alignment horizontal="center" vertical="center" textRotation="90" wrapText="1"/>
    </xf>
    <xf numFmtId="0" fontId="7" fillId="0" borderId="11" xfId="2" applyFont="1" applyBorder="1" applyAlignment="1">
      <alignment horizontal="center" vertical="center" textRotation="90" wrapText="1"/>
    </xf>
    <xf numFmtId="0" fontId="7" fillId="0" borderId="12" xfId="2" applyFont="1" applyBorder="1" applyAlignment="1">
      <alignment horizontal="center" vertical="center" textRotation="90" wrapText="1"/>
    </xf>
    <xf numFmtId="0" fontId="7" fillId="0" borderId="13" xfId="2" applyFont="1" applyBorder="1" applyAlignment="1">
      <alignment horizontal="center" vertical="center" textRotation="90"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6" fillId="0" borderId="1" xfId="2" applyFont="1" applyBorder="1" applyAlignment="1">
      <alignment horizontal="center"/>
    </xf>
    <xf numFmtId="0" fontId="6" fillId="0" borderId="2" xfId="2" applyFont="1" applyBorder="1" applyAlignment="1">
      <alignment horizontal="center"/>
    </xf>
    <xf numFmtId="0" fontId="6" fillId="0" borderId="3" xfId="2" applyFont="1" applyBorder="1" applyAlignment="1">
      <alignment horizontal="center"/>
    </xf>
    <xf numFmtId="0" fontId="7" fillId="0" borderId="0" xfId="2" applyFont="1" applyAlignment="1">
      <alignment horizontal="right"/>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7" fillId="0" borderId="9" xfId="2" applyFont="1" applyBorder="1" applyAlignment="1">
      <alignment horizont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37" fillId="10" borderId="7" xfId="8" applyFill="1" applyBorder="1" applyAlignment="1">
      <alignment horizontal="center" vertical="center" wrapText="1"/>
    </xf>
    <xf numFmtId="0" fontId="2" fillId="10" borderId="7" xfId="1" applyFont="1" applyFill="1" applyBorder="1" applyAlignment="1">
      <alignment horizontal="center" vertical="center" wrapText="1"/>
    </xf>
    <xf numFmtId="0" fontId="2" fillId="10" borderId="8" xfId="1" applyFont="1" applyFill="1" applyBorder="1" applyAlignment="1">
      <alignment horizontal="center" vertical="center" wrapText="1"/>
    </xf>
    <xf numFmtId="0" fontId="3" fillId="10" borderId="2" xfId="1" applyFont="1" applyFill="1" applyBorder="1" applyAlignment="1">
      <alignment horizontal="center" wrapText="1"/>
    </xf>
    <xf numFmtId="0" fontId="3" fillId="10" borderId="3" xfId="1" applyFont="1" applyFill="1" applyBorder="1" applyAlignment="1">
      <alignment horizontal="center" wrapText="1"/>
    </xf>
    <xf numFmtId="0" fontId="24" fillId="0" borderId="0" xfId="2" applyFont="1" applyAlignment="1">
      <alignment horizontal="left" vertical="center" wrapText="1"/>
    </xf>
    <xf numFmtId="0" fontId="5" fillId="0" borderId="10" xfId="2" applyFont="1" applyBorder="1" applyAlignment="1">
      <alignment horizontal="left" vertical="center"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2" fillId="10" borderId="1" xfId="1" applyFont="1" applyFill="1" applyBorder="1" applyAlignment="1">
      <alignment horizontal="left" vertical="center" wrapText="1"/>
    </xf>
    <xf numFmtId="0" fontId="2" fillId="10" borderId="2" xfId="1" applyFont="1" applyFill="1" applyBorder="1" applyAlignment="1">
      <alignment horizontal="left" vertical="center" wrapText="1"/>
    </xf>
    <xf numFmtId="0" fontId="6" fillId="0" borderId="23" xfId="2" applyFont="1" applyBorder="1" applyAlignment="1">
      <alignment horizontal="center"/>
    </xf>
    <xf numFmtId="0" fontId="6" fillId="0" borderId="24" xfId="2" applyFont="1" applyBorder="1" applyAlignment="1">
      <alignment horizontal="center"/>
    </xf>
    <xf numFmtId="0" fontId="6" fillId="0" borderId="25" xfId="2" applyFont="1" applyBorder="1" applyAlignment="1">
      <alignment horizontal="center"/>
    </xf>
    <xf numFmtId="0" fontId="2" fillId="10" borderId="4" xfId="1" applyFont="1" applyFill="1" applyBorder="1" applyAlignment="1">
      <alignment horizontal="left" vertical="center" wrapText="1"/>
    </xf>
    <xf numFmtId="0" fontId="2" fillId="10" borderId="0" xfId="1" applyFont="1" applyFill="1" applyAlignment="1">
      <alignment horizontal="left" vertical="center" wrapText="1"/>
    </xf>
    <xf numFmtId="0" fontId="2" fillId="10" borderId="6" xfId="1" applyFont="1" applyFill="1" applyBorder="1" applyAlignment="1">
      <alignment horizontal="left" vertical="center" wrapText="1"/>
    </xf>
    <xf numFmtId="0" fontId="2" fillId="10" borderId="7" xfId="1" applyFont="1" applyFill="1" applyBorder="1" applyAlignment="1">
      <alignment horizontal="left" vertical="center" wrapText="1"/>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8" fillId="10" borderId="6" xfId="2" applyFont="1" applyFill="1" applyBorder="1" applyAlignment="1">
      <alignment horizontal="center"/>
    </xf>
    <xf numFmtId="0" fontId="8" fillId="10" borderId="7" xfId="2" applyFont="1" applyFill="1" applyBorder="1" applyAlignment="1">
      <alignment horizontal="center"/>
    </xf>
    <xf numFmtId="0" fontId="8" fillId="10" borderId="8" xfId="2" applyFont="1" applyFill="1" applyBorder="1" applyAlignment="1">
      <alignment horizontal="center"/>
    </xf>
    <xf numFmtId="0" fontId="19" fillId="0" borderId="1" xfId="2" applyFont="1" applyBorder="1" applyAlignment="1">
      <alignment horizontal="center"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5" fillId="10" borderId="10" xfId="2" applyFont="1" applyFill="1" applyBorder="1" applyAlignment="1">
      <alignment horizontal="left" vertical="center" wrapText="1"/>
    </xf>
    <xf numFmtId="0" fontId="3" fillId="0" borderId="10" xfId="2" applyFont="1" applyBorder="1" applyAlignment="1">
      <alignment horizontal="left" vertical="center" wrapText="1"/>
    </xf>
    <xf numFmtId="0" fontId="7" fillId="0" borderId="10" xfId="2" applyFont="1" applyBorder="1" applyAlignment="1">
      <alignment horizontal="center" vertical="center"/>
    </xf>
    <xf numFmtId="0" fontId="19" fillId="0" borderId="23" xfId="2" applyFont="1" applyBorder="1" applyAlignment="1">
      <alignment horizontal="center" vertical="center"/>
    </xf>
    <xf numFmtId="0" fontId="19" fillId="0" borderId="24" xfId="2" applyFont="1" applyBorder="1" applyAlignment="1">
      <alignment horizontal="center" vertical="center"/>
    </xf>
    <xf numFmtId="0" fontId="19" fillId="0" borderId="25" xfId="2" applyFont="1" applyBorder="1" applyAlignment="1">
      <alignment horizontal="center" vertical="center"/>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7" fillId="0" borderId="57" xfId="2" applyFont="1" applyBorder="1" applyAlignment="1">
      <alignment horizontal="center" vertical="center"/>
    </xf>
    <xf numFmtId="0" fontId="7" fillId="0" borderId="58" xfId="2" applyFont="1" applyBorder="1" applyAlignment="1">
      <alignment horizontal="center" vertic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5" fillId="0" borderId="6" xfId="2" applyFont="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7" fillId="0" borderId="10" xfId="2" applyFont="1" applyBorder="1" applyAlignment="1">
      <alignment horizontal="center" vertical="center" wrapText="1"/>
    </xf>
    <xf numFmtId="0" fontId="7" fillId="0" borderId="47" xfId="2" applyFont="1" applyBorder="1" applyAlignment="1">
      <alignment horizontal="center" vertical="center" wrapText="1"/>
    </xf>
    <xf numFmtId="0" fontId="7" fillId="0" borderId="46"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34" xfId="2" applyFont="1" applyBorder="1" applyAlignment="1">
      <alignment horizontal="center" vertical="center" wrapText="1"/>
    </xf>
    <xf numFmtId="0" fontId="19" fillId="0" borderId="10" xfId="2" applyFont="1" applyBorder="1" applyAlignment="1">
      <alignment horizontal="center" vertical="center"/>
    </xf>
    <xf numFmtId="0" fontId="7" fillId="0" borderId="14" xfId="2" applyFont="1" applyBorder="1" applyAlignment="1">
      <alignment horizontal="center" vertical="center" wrapText="1"/>
    </xf>
    <xf numFmtId="0" fontId="7" fillId="0" borderId="16" xfId="2" applyFont="1" applyBorder="1" applyAlignment="1">
      <alignment horizontal="center" vertical="center" wrapText="1"/>
    </xf>
    <xf numFmtId="0" fontId="7" fillId="3" borderId="36" xfId="2" applyFont="1" applyFill="1" applyBorder="1" applyAlignment="1">
      <alignment horizontal="center" vertical="center" wrapText="1"/>
    </xf>
    <xf numFmtId="0" fontId="7" fillId="3" borderId="35" xfId="2" applyFont="1" applyFill="1" applyBorder="1" applyAlignment="1">
      <alignment horizontal="center" vertical="center" wrapText="1"/>
    </xf>
    <xf numFmtId="0" fontId="5" fillId="0" borderId="34" xfId="2" applyFont="1" applyBorder="1" applyAlignment="1">
      <alignment horizontal="center" vertical="center" wrapText="1"/>
    </xf>
    <xf numFmtId="0" fontId="7" fillId="3" borderId="41" xfId="2" applyFont="1" applyFill="1" applyBorder="1" applyAlignment="1">
      <alignment horizontal="center" vertical="center" wrapText="1"/>
    </xf>
    <xf numFmtId="0" fontId="7" fillId="10" borderId="37" xfId="2" applyFont="1" applyFill="1" applyBorder="1" applyAlignment="1">
      <alignment horizontal="center" vertical="center" wrapText="1"/>
    </xf>
    <xf numFmtId="0" fontId="7" fillId="10" borderId="32" xfId="2" applyFont="1" applyFill="1" applyBorder="1" applyAlignment="1">
      <alignment horizontal="center" vertical="center" wrapText="1"/>
    </xf>
    <xf numFmtId="0" fontId="7" fillId="10" borderId="33" xfId="2" applyFont="1" applyFill="1" applyBorder="1" applyAlignment="1">
      <alignment horizontal="center" vertical="center" wrapText="1"/>
    </xf>
    <xf numFmtId="0" fontId="7" fillId="10" borderId="38" xfId="2" applyFont="1" applyFill="1" applyBorder="1" applyAlignment="1">
      <alignment horizontal="center" vertical="center" wrapText="1"/>
    </xf>
    <xf numFmtId="0" fontId="7" fillId="10" borderId="0" xfId="2" applyFont="1" applyFill="1" applyAlignment="1">
      <alignment horizontal="center" vertical="center" wrapText="1"/>
    </xf>
    <xf numFmtId="0" fontId="7" fillId="10" borderId="39" xfId="2" applyFont="1" applyFill="1" applyBorder="1" applyAlignment="1">
      <alignment horizontal="center" vertical="center" wrapText="1"/>
    </xf>
    <xf numFmtId="0" fontId="18" fillId="10" borderId="21" xfId="2" applyFont="1" applyFill="1" applyBorder="1" applyAlignment="1">
      <alignment horizontal="center" vertical="center"/>
    </xf>
    <xf numFmtId="0" fontId="18" fillId="10" borderId="22" xfId="2" applyFont="1" applyFill="1" applyBorder="1" applyAlignment="1">
      <alignment horizontal="center" vertical="center"/>
    </xf>
    <xf numFmtId="0" fontId="18" fillId="10" borderId="40" xfId="2" applyFont="1" applyFill="1" applyBorder="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3" fillId="0" borderId="10" xfId="1" applyFont="1" applyBorder="1" applyAlignment="1">
      <alignment horizontal="left"/>
    </xf>
    <xf numFmtId="0" fontId="23" fillId="0" borderId="10" xfId="2" applyFont="1" applyBorder="1" applyAlignment="1">
      <alignment horizontal="center" vertical="center"/>
    </xf>
    <xf numFmtId="0" fontId="3" fillId="0" borderId="10" xfId="1" applyFont="1" applyBorder="1" applyAlignment="1">
      <alignment horizontal="left" vertical="center"/>
    </xf>
    <xf numFmtId="0" fontId="3" fillId="0" borderId="10" xfId="1" applyFont="1" applyBorder="1" applyAlignment="1">
      <alignment horizontal="left" vertical="center" wrapText="1"/>
    </xf>
    <xf numFmtId="0" fontId="3" fillId="0" borderId="45" xfId="1" applyFont="1" applyBorder="1" applyAlignment="1">
      <alignment horizontal="left" vertical="center" wrapText="1"/>
    </xf>
    <xf numFmtId="0" fontId="3" fillId="0" borderId="31" xfId="1" applyFont="1" applyBorder="1" applyAlignment="1">
      <alignment horizontal="left" vertical="center" wrapText="1"/>
    </xf>
    <xf numFmtId="0" fontId="3" fillId="0" borderId="42" xfId="1" applyFont="1" applyBorder="1" applyAlignment="1">
      <alignment horizontal="left" vertical="center" wrapText="1"/>
    </xf>
    <xf numFmtId="0" fontId="6" fillId="0" borderId="29" xfId="2" applyFont="1" applyBorder="1" applyAlignment="1">
      <alignment horizontal="center"/>
    </xf>
    <xf numFmtId="0" fontId="6" fillId="0" borderId="27" xfId="2" applyFont="1" applyBorder="1" applyAlignment="1">
      <alignment horizontal="center"/>
    </xf>
    <xf numFmtId="0" fontId="6" fillId="0" borderId="28" xfId="2" applyFont="1" applyBorder="1" applyAlignment="1">
      <alignment horizontal="center"/>
    </xf>
    <xf numFmtId="0" fontId="8" fillId="0" borderId="4" xfId="2" applyFont="1" applyBorder="1" applyAlignment="1">
      <alignment horizontal="center"/>
    </xf>
    <xf numFmtId="0" fontId="8" fillId="0" borderId="0" xfId="2" applyFont="1" applyAlignment="1">
      <alignment horizontal="center"/>
    </xf>
    <xf numFmtId="0" fontId="8" fillId="0" borderId="5" xfId="2" applyFont="1" applyBorder="1" applyAlignment="1">
      <alignment horizontal="center"/>
    </xf>
    <xf numFmtId="0" fontId="2" fillId="0" borderId="48" xfId="1" applyFont="1" applyBorder="1" applyAlignment="1">
      <alignment horizontal="left" vertical="center" wrapText="1"/>
    </xf>
    <xf numFmtId="0" fontId="2" fillId="0" borderId="49" xfId="1" applyFont="1" applyBorder="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2" fillId="0" borderId="50" xfId="1" applyFont="1" applyBorder="1" applyAlignment="1">
      <alignment horizontal="left" vertical="center" wrapText="1"/>
    </xf>
    <xf numFmtId="0" fontId="2" fillId="0" borderId="51" xfId="1" applyFont="1" applyBorder="1" applyAlignment="1">
      <alignment horizontal="left" vertical="center" wrapText="1"/>
    </xf>
    <xf numFmtId="0" fontId="23" fillId="0" borderId="4" xfId="2" applyFont="1" applyBorder="1" applyAlignment="1">
      <alignment horizontal="center" vertical="center"/>
    </xf>
    <xf numFmtId="0" fontId="23" fillId="0" borderId="0" xfId="2" applyFont="1" applyAlignment="1">
      <alignment horizontal="center" vertical="center"/>
    </xf>
    <xf numFmtId="0" fontId="23" fillId="0" borderId="5" xfId="2" applyFont="1" applyBorder="1" applyAlignment="1">
      <alignment horizontal="center" vertical="center"/>
    </xf>
    <xf numFmtId="0" fontId="23" fillId="0" borderId="6" xfId="2" applyFont="1" applyBorder="1" applyAlignment="1">
      <alignment horizontal="center" vertical="center"/>
    </xf>
    <xf numFmtId="0" fontId="23" fillId="0" borderId="7" xfId="2" applyFont="1" applyBorder="1" applyAlignment="1">
      <alignment horizontal="center" vertical="center"/>
    </xf>
    <xf numFmtId="0" fontId="23" fillId="0" borderId="8" xfId="2" applyFont="1" applyBorder="1" applyAlignment="1">
      <alignment horizontal="center" vertical="center"/>
    </xf>
    <xf numFmtId="0" fontId="2" fillId="0" borderId="52" xfId="1" applyFont="1" applyBorder="1" applyAlignment="1">
      <alignment horizontal="left" vertical="center" wrapText="1"/>
    </xf>
    <xf numFmtId="0" fontId="2" fillId="0" borderId="53" xfId="1" applyFont="1" applyBorder="1" applyAlignment="1">
      <alignment horizontal="left" vertical="center" wrapText="1"/>
    </xf>
    <xf numFmtId="0" fontId="17" fillId="0" borderId="10" xfId="2" applyFont="1" applyBorder="1" applyAlignment="1">
      <alignment horizontal="center" vertical="center"/>
    </xf>
    <xf numFmtId="0" fontId="7" fillId="0" borderId="36" xfId="2" applyFont="1" applyBorder="1" applyAlignment="1">
      <alignment horizontal="center" vertical="center" textRotation="90" wrapText="1"/>
    </xf>
    <xf numFmtId="0" fontId="5" fillId="0" borderId="35"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55" xfId="2" applyFont="1" applyBorder="1" applyAlignment="1">
      <alignment horizontal="center" vertical="center" wrapText="1"/>
    </xf>
    <xf numFmtId="0" fontId="7" fillId="11" borderId="35" xfId="2" applyFont="1" applyFill="1" applyBorder="1" applyAlignment="1">
      <alignment horizontal="center" vertical="center" wrapText="1"/>
    </xf>
    <xf numFmtId="0" fontId="7" fillId="11" borderId="55" xfId="2" applyFont="1" applyFill="1" applyBorder="1" applyAlignment="1">
      <alignment horizontal="center" vertical="center" wrapText="1"/>
    </xf>
    <xf numFmtId="0" fontId="7" fillId="10" borderId="54" xfId="2" applyFont="1" applyFill="1" applyBorder="1" applyAlignment="1">
      <alignment horizontal="center" vertical="center" wrapText="1"/>
    </xf>
    <xf numFmtId="0" fontId="7" fillId="10" borderId="56" xfId="2" applyFont="1" applyFill="1" applyBorder="1" applyAlignment="1">
      <alignment horizontal="center" vertical="center" wrapText="1"/>
    </xf>
    <xf numFmtId="0" fontId="7" fillId="10" borderId="13" xfId="2" applyFont="1" applyFill="1" applyBorder="1" applyAlignment="1">
      <alignment horizontal="center" vertical="center" wrapText="1"/>
    </xf>
    <xf numFmtId="0" fontId="7" fillId="10" borderId="10" xfId="2" applyFont="1" applyFill="1" applyBorder="1" applyAlignment="1">
      <alignment horizontal="center" vertical="center" wrapText="1"/>
    </xf>
    <xf numFmtId="0" fontId="7" fillId="10" borderId="11" xfId="2" applyFont="1" applyFill="1" applyBorder="1" applyAlignment="1">
      <alignment horizontal="center" vertical="center" wrapText="1"/>
    </xf>
    <xf numFmtId="0" fontId="7" fillId="10" borderId="12" xfId="2" applyFont="1" applyFill="1" applyBorder="1" applyAlignment="1">
      <alignment horizontal="center" vertical="center" wrapText="1"/>
    </xf>
    <xf numFmtId="0" fontId="5" fillId="0" borderId="10" xfId="2" applyFont="1" applyBorder="1" applyAlignment="1">
      <alignment horizontal="center" vertical="center" wrapText="1"/>
    </xf>
    <xf numFmtId="0" fontId="7" fillId="10" borderId="35" xfId="2" applyFont="1" applyFill="1" applyBorder="1" applyAlignment="1">
      <alignment horizontal="center" vertical="center" wrapText="1"/>
    </xf>
    <xf numFmtId="1" fontId="7" fillId="0" borderId="35" xfId="2" applyNumberFormat="1" applyFont="1" applyBorder="1" applyAlignment="1">
      <alignment horizontal="center" vertical="center" wrapText="1"/>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7" fillId="0" borderId="25" xfId="2"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7"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25" xfId="1" applyFont="1" applyBorder="1" applyAlignment="1">
      <alignment horizontal="center" vertical="center" wrapText="1"/>
    </xf>
    <xf numFmtId="166" fontId="14" fillId="0" borderId="27" xfId="3" applyFont="1" applyBorder="1" applyAlignment="1">
      <alignment horizontal="center"/>
    </xf>
    <xf numFmtId="166" fontId="14" fillId="0" borderId="28" xfId="3" applyFont="1" applyBorder="1" applyAlignment="1">
      <alignment horizontal="center"/>
    </xf>
    <xf numFmtId="0" fontId="14" fillId="0" borderId="23" xfId="1" applyFont="1" applyBorder="1" applyAlignment="1">
      <alignment horizontal="center" wrapText="1"/>
    </xf>
    <xf numFmtId="0" fontId="14" fillId="0" borderId="24" xfId="1" applyFont="1" applyBorder="1" applyAlignment="1">
      <alignment horizontal="center" wrapText="1"/>
    </xf>
    <xf numFmtId="0" fontId="14" fillId="0" borderId="25" xfId="1" applyFont="1" applyBorder="1" applyAlignment="1">
      <alignment horizontal="center" wrapText="1"/>
    </xf>
    <xf numFmtId="0" fontId="14" fillId="0" borderId="6" xfId="1" applyFont="1" applyBorder="1" applyAlignment="1">
      <alignment horizontal="left" wrapText="1"/>
    </xf>
    <xf numFmtId="0" fontId="14" fillId="0" borderId="7" xfId="1" applyFont="1" applyBorder="1" applyAlignment="1">
      <alignment horizontal="left" wrapText="1"/>
    </xf>
    <xf numFmtId="0" fontId="14" fillId="0" borderId="8" xfId="1" applyFont="1" applyBorder="1" applyAlignment="1">
      <alignment horizontal="left" wrapText="1"/>
    </xf>
    <xf numFmtId="0" fontId="9" fillId="0" borderId="29" xfId="1" applyFont="1" applyBorder="1" applyAlignment="1">
      <alignment horizontal="center" wrapText="1"/>
    </xf>
    <xf numFmtId="0" fontId="9" fillId="0" borderId="27" xfId="1" applyFont="1" applyBorder="1" applyAlignment="1">
      <alignment horizontal="center" wrapText="1"/>
    </xf>
    <xf numFmtId="0" fontId="9" fillId="0" borderId="28" xfId="1" applyFont="1" applyBorder="1" applyAlignment="1">
      <alignment horizontal="center" wrapText="1"/>
    </xf>
    <xf numFmtId="166" fontId="14" fillId="0" borderId="29" xfId="3" applyFont="1" applyBorder="1" applyAlignment="1">
      <alignment horizontal="center"/>
    </xf>
    <xf numFmtId="166" fontId="14" fillId="0" borderId="0" xfId="3" applyFont="1" applyBorder="1" applyAlignment="1">
      <alignment horizontal="center" vertical="center"/>
    </xf>
    <xf numFmtId="0" fontId="14" fillId="0" borderId="29" xfId="1" applyFont="1" applyBorder="1" applyAlignment="1">
      <alignment horizontal="center" wrapText="1"/>
    </xf>
    <xf numFmtId="0" fontId="14" fillId="0" borderId="27" xfId="1" applyFont="1" applyBorder="1" applyAlignment="1">
      <alignment horizontal="center" wrapText="1"/>
    </xf>
    <xf numFmtId="0" fontId="14" fillId="0" borderId="28" xfId="1" applyFont="1" applyBorder="1" applyAlignment="1">
      <alignment horizontal="center" wrapText="1"/>
    </xf>
    <xf numFmtId="166" fontId="14" fillId="0" borderId="60" xfId="3" applyFont="1" applyBorder="1" applyAlignment="1">
      <alignment horizontal="center"/>
    </xf>
    <xf numFmtId="0" fontId="9" fillId="0" borderId="23" xfId="1" applyFont="1" applyBorder="1" applyAlignment="1">
      <alignment horizontal="center"/>
    </xf>
    <xf numFmtId="0" fontId="9" fillId="0" borderId="24" xfId="1" applyFont="1" applyBorder="1" applyAlignment="1">
      <alignment horizontal="center"/>
    </xf>
    <xf numFmtId="0" fontId="9" fillId="0" borderId="25" xfId="1" applyFont="1" applyBorder="1" applyAlignment="1">
      <alignment horizontal="center"/>
    </xf>
    <xf numFmtId="0" fontId="14" fillId="0" borderId="4" xfId="1" applyFont="1" applyBorder="1" applyAlignment="1">
      <alignment horizontal="center" wrapText="1"/>
    </xf>
    <xf numFmtId="0" fontId="14" fillId="0" borderId="0" xfId="1" applyFont="1" applyAlignment="1">
      <alignment horizontal="center" wrapText="1"/>
    </xf>
  </cellXfs>
  <cellStyles count="10">
    <cellStyle name="Collegamento ipertestuale" xfId="8" builtinId="8"/>
    <cellStyle name="Excel Built-in Normal" xfId="2" xr:uid="{5FB5282B-450B-45C1-AE35-BF6AA719781F}"/>
    <cellStyle name="Migliaia" xfId="9" builtinId="3"/>
    <cellStyle name="Migliaia 2" xfId="3" xr:uid="{47A1B2C8-E1D7-4160-80D6-3F06126C69C0}"/>
    <cellStyle name="Migliaia 3" xfId="5" xr:uid="{B2AD6872-C290-4B79-AA95-478A70B1A8F9}"/>
    <cellStyle name="Migliaia 3 2" xfId="7" xr:uid="{9844AAED-633E-48F7-8673-38CDAE4FFFC0}"/>
    <cellStyle name="Normale" xfId="0" builtinId="0"/>
    <cellStyle name="Normale 2" xfId="1" xr:uid="{CF0D5671-4697-41D7-B16D-5319C3299A9A}"/>
    <cellStyle name="Normale 3" xfId="4" xr:uid="{ED953AE3-9826-428F-9AE7-18470FBAFA4E}"/>
    <cellStyle name="Percentuale 2" xfId="6" xr:uid="{6C22604E-982E-4EE7-81B7-5D40C4D261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1238249</xdr:colOff>
      <xdr:row>1</xdr:row>
      <xdr:rowOff>47625</xdr:rowOff>
    </xdr:from>
    <xdr:to>
      <xdr:col>13</xdr:col>
      <xdr:colOff>1714499</xdr:colOff>
      <xdr:row>1</xdr:row>
      <xdr:rowOff>119062</xdr:rowOff>
    </xdr:to>
    <xdr:sp macro="" textlink="">
      <xdr:nvSpPr>
        <xdr:cNvPr id="2" name="Freccia a destra 1">
          <a:extLst>
            <a:ext uri="{FF2B5EF4-FFF2-40B4-BE49-F238E27FC236}">
              <a16:creationId xmlns:a16="http://schemas.microsoft.com/office/drawing/2014/main" id="{13D1B4FD-F1E2-05EA-EC18-CDE6C5B713AE}"/>
            </a:ext>
          </a:extLst>
        </xdr:cNvPr>
        <xdr:cNvSpPr/>
      </xdr:nvSpPr>
      <xdr:spPr>
        <a:xfrm>
          <a:off x="13739812" y="750094"/>
          <a:ext cx="476250" cy="71437"/>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kern="1200"/>
        </a:p>
      </xdr:txBody>
    </xdr:sp>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ucan@giustiziacert.i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ucan@giustiziacert.i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AD76C-BE1F-498F-94A1-E086AFA4180A}">
  <sheetPr>
    <tabColor theme="3"/>
    <pageSetUpPr fitToPage="1"/>
  </sheetPr>
  <dimension ref="A1:P28"/>
  <sheetViews>
    <sheetView showGridLines="0" zoomScale="60" zoomScaleNormal="60" workbookViewId="0">
      <selection activeCell="K15" sqref="K15"/>
    </sheetView>
  </sheetViews>
  <sheetFormatPr defaultColWidth="8.5703125" defaultRowHeight="15.75" x14ac:dyDescent="0.25"/>
  <cols>
    <col min="1" max="1" width="5.5703125" style="4" customWidth="1"/>
    <col min="2" max="2" width="13.7109375" style="4" customWidth="1"/>
    <col min="3" max="3" width="29" style="4" customWidth="1"/>
    <col min="4" max="4" width="17.5703125" style="4" customWidth="1"/>
    <col min="5" max="5" width="17.5703125" style="7" customWidth="1"/>
    <col min="6" max="6" width="17.7109375" style="7" customWidth="1"/>
    <col min="7" max="7" width="19.5703125" style="4" customWidth="1"/>
    <col min="8" max="8" width="21" style="4" customWidth="1"/>
    <col min="9" max="9" width="18.28515625" style="4" customWidth="1"/>
    <col min="10" max="10" width="16.5703125" style="4" customWidth="1"/>
    <col min="11" max="11" width="20.85546875" style="4" customWidth="1"/>
    <col min="12" max="12" width="15.28515625" style="4" customWidth="1"/>
    <col min="13" max="13" width="25.5703125" style="4" customWidth="1"/>
    <col min="14" max="14" width="8.5703125" style="4"/>
    <col min="15" max="16" width="12" style="4" customWidth="1"/>
    <col min="17" max="253" width="8.5703125" style="4"/>
    <col min="254" max="254" width="5.5703125" style="4" customWidth="1"/>
    <col min="255" max="255" width="13.7109375" style="4" customWidth="1"/>
    <col min="256" max="256" width="29" style="4" customWidth="1"/>
    <col min="257" max="257" width="14.42578125" style="4" customWidth="1"/>
    <col min="258" max="258" width="17.5703125" style="4" customWidth="1"/>
    <col min="259" max="259" width="17.7109375" style="4" customWidth="1"/>
    <col min="260" max="260" width="19.5703125" style="4" customWidth="1"/>
    <col min="261" max="261" width="21" style="4" customWidth="1"/>
    <col min="262" max="262" width="18.28515625" style="4" customWidth="1"/>
    <col min="263" max="265" width="16.5703125" style="4" customWidth="1"/>
    <col min="266" max="266" width="15.28515625" style="4" customWidth="1"/>
    <col min="267" max="267" width="25.5703125" style="4" customWidth="1"/>
    <col min="268" max="268" width="8.5703125" style="4"/>
    <col min="269" max="269" width="12" style="4" customWidth="1"/>
    <col min="270" max="270" width="11.42578125" style="4" customWidth="1"/>
    <col min="271" max="272" width="12" style="4" customWidth="1"/>
    <col min="273" max="509" width="8.5703125" style="4"/>
    <col min="510" max="510" width="5.5703125" style="4" customWidth="1"/>
    <col min="511" max="511" width="13.7109375" style="4" customWidth="1"/>
    <col min="512" max="512" width="29" style="4" customWidth="1"/>
    <col min="513" max="513" width="14.42578125" style="4" customWidth="1"/>
    <col min="514" max="514" width="17.5703125" style="4" customWidth="1"/>
    <col min="515" max="515" width="17.7109375" style="4" customWidth="1"/>
    <col min="516" max="516" width="19.5703125" style="4" customWidth="1"/>
    <col min="517" max="517" width="21" style="4" customWidth="1"/>
    <col min="518" max="518" width="18.28515625" style="4" customWidth="1"/>
    <col min="519" max="521" width="16.5703125" style="4" customWidth="1"/>
    <col min="522" max="522" width="15.28515625" style="4" customWidth="1"/>
    <col min="523" max="523" width="25.5703125" style="4" customWidth="1"/>
    <col min="524" max="524" width="8.5703125" style="4"/>
    <col min="525" max="525" width="12" style="4" customWidth="1"/>
    <col min="526" max="526" width="11.42578125" style="4" customWidth="1"/>
    <col min="527" max="528" width="12" style="4" customWidth="1"/>
    <col min="529" max="765" width="8.5703125" style="4"/>
    <col min="766" max="766" width="5.5703125" style="4" customWidth="1"/>
    <col min="767" max="767" width="13.7109375" style="4" customWidth="1"/>
    <col min="768" max="768" width="29" style="4" customWidth="1"/>
    <col min="769" max="769" width="14.42578125" style="4" customWidth="1"/>
    <col min="770" max="770" width="17.5703125" style="4" customWidth="1"/>
    <col min="771" max="771" width="17.7109375" style="4" customWidth="1"/>
    <col min="772" max="772" width="19.5703125" style="4" customWidth="1"/>
    <col min="773" max="773" width="21" style="4" customWidth="1"/>
    <col min="774" max="774" width="18.28515625" style="4" customWidth="1"/>
    <col min="775" max="777" width="16.5703125" style="4" customWidth="1"/>
    <col min="778" max="778" width="15.28515625" style="4" customWidth="1"/>
    <col min="779" max="779" width="25.5703125" style="4" customWidth="1"/>
    <col min="780" max="780" width="8.5703125" style="4"/>
    <col min="781" max="781" width="12" style="4" customWidth="1"/>
    <col min="782" max="782" width="11.42578125" style="4" customWidth="1"/>
    <col min="783" max="784" width="12" style="4" customWidth="1"/>
    <col min="785" max="1021" width="8.5703125" style="4"/>
    <col min="1022" max="1022" width="5.5703125" style="4" customWidth="1"/>
    <col min="1023" max="1023" width="13.7109375" style="4" customWidth="1"/>
    <col min="1024" max="1024" width="29" style="4" customWidth="1"/>
    <col min="1025" max="1025" width="14.42578125" style="4" customWidth="1"/>
    <col min="1026" max="1026" width="17.5703125" style="4" customWidth="1"/>
    <col min="1027" max="1027" width="17.7109375" style="4" customWidth="1"/>
    <col min="1028" max="1028" width="19.5703125" style="4" customWidth="1"/>
    <col min="1029" max="1029" width="21" style="4" customWidth="1"/>
    <col min="1030" max="1030" width="18.28515625" style="4" customWidth="1"/>
    <col min="1031" max="1033" width="16.5703125" style="4" customWidth="1"/>
    <col min="1034" max="1034" width="15.28515625" style="4" customWidth="1"/>
    <col min="1035" max="1035" width="25.5703125" style="4" customWidth="1"/>
    <col min="1036" max="1036" width="8.5703125" style="4"/>
    <col min="1037" max="1037" width="12" style="4" customWidth="1"/>
    <col min="1038" max="1038" width="11.42578125" style="4" customWidth="1"/>
    <col min="1039" max="1040" width="12" style="4" customWidth="1"/>
    <col min="1041" max="1277" width="8.5703125" style="4"/>
    <col min="1278" max="1278" width="5.5703125" style="4" customWidth="1"/>
    <col min="1279" max="1279" width="13.7109375" style="4" customWidth="1"/>
    <col min="1280" max="1280" width="29" style="4" customWidth="1"/>
    <col min="1281" max="1281" width="14.42578125" style="4" customWidth="1"/>
    <col min="1282" max="1282" width="17.5703125" style="4" customWidth="1"/>
    <col min="1283" max="1283" width="17.7109375" style="4" customWidth="1"/>
    <col min="1284" max="1284" width="19.5703125" style="4" customWidth="1"/>
    <col min="1285" max="1285" width="21" style="4" customWidth="1"/>
    <col min="1286" max="1286" width="18.28515625" style="4" customWidth="1"/>
    <col min="1287" max="1289" width="16.5703125" style="4" customWidth="1"/>
    <col min="1290" max="1290" width="15.28515625" style="4" customWidth="1"/>
    <col min="1291" max="1291" width="25.5703125" style="4" customWidth="1"/>
    <col min="1292" max="1292" width="8.5703125" style="4"/>
    <col min="1293" max="1293" width="12" style="4" customWidth="1"/>
    <col min="1294" max="1294" width="11.42578125" style="4" customWidth="1"/>
    <col min="1295" max="1296" width="12" style="4" customWidth="1"/>
    <col min="1297" max="1533" width="8.5703125" style="4"/>
    <col min="1534" max="1534" width="5.5703125" style="4" customWidth="1"/>
    <col min="1535" max="1535" width="13.7109375" style="4" customWidth="1"/>
    <col min="1536" max="1536" width="29" style="4" customWidth="1"/>
    <col min="1537" max="1537" width="14.42578125" style="4" customWidth="1"/>
    <col min="1538" max="1538" width="17.5703125" style="4" customWidth="1"/>
    <col min="1539" max="1539" width="17.7109375" style="4" customWidth="1"/>
    <col min="1540" max="1540" width="19.5703125" style="4" customWidth="1"/>
    <col min="1541" max="1541" width="21" style="4" customWidth="1"/>
    <col min="1542" max="1542" width="18.28515625" style="4" customWidth="1"/>
    <col min="1543" max="1545" width="16.5703125" style="4" customWidth="1"/>
    <col min="1546" max="1546" width="15.28515625" style="4" customWidth="1"/>
    <col min="1547" max="1547" width="25.5703125" style="4" customWidth="1"/>
    <col min="1548" max="1548" width="8.5703125" style="4"/>
    <col min="1549" max="1549" width="12" style="4" customWidth="1"/>
    <col min="1550" max="1550" width="11.42578125" style="4" customWidth="1"/>
    <col min="1551" max="1552" width="12" style="4" customWidth="1"/>
    <col min="1553" max="1789" width="8.5703125" style="4"/>
    <col min="1790" max="1790" width="5.5703125" style="4" customWidth="1"/>
    <col min="1791" max="1791" width="13.7109375" style="4" customWidth="1"/>
    <col min="1792" max="1792" width="29" style="4" customWidth="1"/>
    <col min="1793" max="1793" width="14.42578125" style="4" customWidth="1"/>
    <col min="1794" max="1794" width="17.5703125" style="4" customWidth="1"/>
    <col min="1795" max="1795" width="17.7109375" style="4" customWidth="1"/>
    <col min="1796" max="1796" width="19.5703125" style="4" customWidth="1"/>
    <col min="1797" max="1797" width="21" style="4" customWidth="1"/>
    <col min="1798" max="1798" width="18.28515625" style="4" customWidth="1"/>
    <col min="1799" max="1801" width="16.5703125" style="4" customWidth="1"/>
    <col min="1802" max="1802" width="15.28515625" style="4" customWidth="1"/>
    <col min="1803" max="1803" width="25.5703125" style="4" customWidth="1"/>
    <col min="1804" max="1804" width="8.5703125" style="4"/>
    <col min="1805" max="1805" width="12" style="4" customWidth="1"/>
    <col min="1806" max="1806" width="11.42578125" style="4" customWidth="1"/>
    <col min="1807" max="1808" width="12" style="4" customWidth="1"/>
    <col min="1809" max="2045" width="8.5703125" style="4"/>
    <col min="2046" max="2046" width="5.5703125" style="4" customWidth="1"/>
    <col min="2047" max="2047" width="13.7109375" style="4" customWidth="1"/>
    <col min="2048" max="2048" width="29" style="4" customWidth="1"/>
    <col min="2049" max="2049" width="14.42578125" style="4" customWidth="1"/>
    <col min="2050" max="2050" width="17.5703125" style="4" customWidth="1"/>
    <col min="2051" max="2051" width="17.7109375" style="4" customWidth="1"/>
    <col min="2052" max="2052" width="19.5703125" style="4" customWidth="1"/>
    <col min="2053" max="2053" width="21" style="4" customWidth="1"/>
    <col min="2054" max="2054" width="18.28515625" style="4" customWidth="1"/>
    <col min="2055" max="2057" width="16.5703125" style="4" customWidth="1"/>
    <col min="2058" max="2058" width="15.28515625" style="4" customWidth="1"/>
    <col min="2059" max="2059" width="25.5703125" style="4" customWidth="1"/>
    <col min="2060" max="2060" width="8.5703125" style="4"/>
    <col min="2061" max="2061" width="12" style="4" customWidth="1"/>
    <col min="2062" max="2062" width="11.42578125" style="4" customWidth="1"/>
    <col min="2063" max="2064" width="12" style="4" customWidth="1"/>
    <col min="2065" max="2301" width="8.5703125" style="4"/>
    <col min="2302" max="2302" width="5.5703125" style="4" customWidth="1"/>
    <col min="2303" max="2303" width="13.7109375" style="4" customWidth="1"/>
    <col min="2304" max="2304" width="29" style="4" customWidth="1"/>
    <col min="2305" max="2305" width="14.42578125" style="4" customWidth="1"/>
    <col min="2306" max="2306" width="17.5703125" style="4" customWidth="1"/>
    <col min="2307" max="2307" width="17.7109375" style="4" customWidth="1"/>
    <col min="2308" max="2308" width="19.5703125" style="4" customWidth="1"/>
    <col min="2309" max="2309" width="21" style="4" customWidth="1"/>
    <col min="2310" max="2310" width="18.28515625" style="4" customWidth="1"/>
    <col min="2311" max="2313" width="16.5703125" style="4" customWidth="1"/>
    <col min="2314" max="2314" width="15.28515625" style="4" customWidth="1"/>
    <col min="2315" max="2315" width="25.5703125" style="4" customWidth="1"/>
    <col min="2316" max="2316" width="8.5703125" style="4"/>
    <col min="2317" max="2317" width="12" style="4" customWidth="1"/>
    <col min="2318" max="2318" width="11.42578125" style="4" customWidth="1"/>
    <col min="2319" max="2320" width="12" style="4" customWidth="1"/>
    <col min="2321" max="2557" width="8.5703125" style="4"/>
    <col min="2558" max="2558" width="5.5703125" style="4" customWidth="1"/>
    <col min="2559" max="2559" width="13.7109375" style="4" customWidth="1"/>
    <col min="2560" max="2560" width="29" style="4" customWidth="1"/>
    <col min="2561" max="2561" width="14.42578125" style="4" customWidth="1"/>
    <col min="2562" max="2562" width="17.5703125" style="4" customWidth="1"/>
    <col min="2563" max="2563" width="17.7109375" style="4" customWidth="1"/>
    <col min="2564" max="2564" width="19.5703125" style="4" customWidth="1"/>
    <col min="2565" max="2565" width="21" style="4" customWidth="1"/>
    <col min="2566" max="2566" width="18.28515625" style="4" customWidth="1"/>
    <col min="2567" max="2569" width="16.5703125" style="4" customWidth="1"/>
    <col min="2570" max="2570" width="15.28515625" style="4" customWidth="1"/>
    <col min="2571" max="2571" width="25.5703125" style="4" customWidth="1"/>
    <col min="2572" max="2572" width="8.5703125" style="4"/>
    <col min="2573" max="2573" width="12" style="4" customWidth="1"/>
    <col min="2574" max="2574" width="11.42578125" style="4" customWidth="1"/>
    <col min="2575" max="2576" width="12" style="4" customWidth="1"/>
    <col min="2577" max="2813" width="8.5703125" style="4"/>
    <col min="2814" max="2814" width="5.5703125" style="4" customWidth="1"/>
    <col min="2815" max="2815" width="13.7109375" style="4" customWidth="1"/>
    <col min="2816" max="2816" width="29" style="4" customWidth="1"/>
    <col min="2817" max="2817" width="14.42578125" style="4" customWidth="1"/>
    <col min="2818" max="2818" width="17.5703125" style="4" customWidth="1"/>
    <col min="2819" max="2819" width="17.7109375" style="4" customWidth="1"/>
    <col min="2820" max="2820" width="19.5703125" style="4" customWidth="1"/>
    <col min="2821" max="2821" width="21" style="4" customWidth="1"/>
    <col min="2822" max="2822" width="18.28515625" style="4" customWidth="1"/>
    <col min="2823" max="2825" width="16.5703125" style="4" customWidth="1"/>
    <col min="2826" max="2826" width="15.28515625" style="4" customWidth="1"/>
    <col min="2827" max="2827" width="25.5703125" style="4" customWidth="1"/>
    <col min="2828" max="2828" width="8.5703125" style="4"/>
    <col min="2829" max="2829" width="12" style="4" customWidth="1"/>
    <col min="2830" max="2830" width="11.42578125" style="4" customWidth="1"/>
    <col min="2831" max="2832" width="12" style="4" customWidth="1"/>
    <col min="2833" max="3069" width="8.5703125" style="4"/>
    <col min="3070" max="3070" width="5.5703125" style="4" customWidth="1"/>
    <col min="3071" max="3071" width="13.7109375" style="4" customWidth="1"/>
    <col min="3072" max="3072" width="29" style="4" customWidth="1"/>
    <col min="3073" max="3073" width="14.42578125" style="4" customWidth="1"/>
    <col min="3074" max="3074" width="17.5703125" style="4" customWidth="1"/>
    <col min="3075" max="3075" width="17.7109375" style="4" customWidth="1"/>
    <col min="3076" max="3076" width="19.5703125" style="4" customWidth="1"/>
    <col min="3077" max="3077" width="21" style="4" customWidth="1"/>
    <col min="3078" max="3078" width="18.28515625" style="4" customWidth="1"/>
    <col min="3079" max="3081" width="16.5703125" style="4" customWidth="1"/>
    <col min="3082" max="3082" width="15.28515625" style="4" customWidth="1"/>
    <col min="3083" max="3083" width="25.5703125" style="4" customWidth="1"/>
    <col min="3084" max="3084" width="8.5703125" style="4"/>
    <col min="3085" max="3085" width="12" style="4" customWidth="1"/>
    <col min="3086" max="3086" width="11.42578125" style="4" customWidth="1"/>
    <col min="3087" max="3088" width="12" style="4" customWidth="1"/>
    <col min="3089" max="3325" width="8.5703125" style="4"/>
    <col min="3326" max="3326" width="5.5703125" style="4" customWidth="1"/>
    <col min="3327" max="3327" width="13.7109375" style="4" customWidth="1"/>
    <col min="3328" max="3328" width="29" style="4" customWidth="1"/>
    <col min="3329" max="3329" width="14.42578125" style="4" customWidth="1"/>
    <col min="3330" max="3330" width="17.5703125" style="4" customWidth="1"/>
    <col min="3331" max="3331" width="17.7109375" style="4" customWidth="1"/>
    <col min="3332" max="3332" width="19.5703125" style="4" customWidth="1"/>
    <col min="3333" max="3333" width="21" style="4" customWidth="1"/>
    <col min="3334" max="3334" width="18.28515625" style="4" customWidth="1"/>
    <col min="3335" max="3337" width="16.5703125" style="4" customWidth="1"/>
    <col min="3338" max="3338" width="15.28515625" style="4" customWidth="1"/>
    <col min="3339" max="3339" width="25.5703125" style="4" customWidth="1"/>
    <col min="3340" max="3340" width="8.5703125" style="4"/>
    <col min="3341" max="3341" width="12" style="4" customWidth="1"/>
    <col min="3342" max="3342" width="11.42578125" style="4" customWidth="1"/>
    <col min="3343" max="3344" width="12" style="4" customWidth="1"/>
    <col min="3345" max="3581" width="8.5703125" style="4"/>
    <col min="3582" max="3582" width="5.5703125" style="4" customWidth="1"/>
    <col min="3583" max="3583" width="13.7109375" style="4" customWidth="1"/>
    <col min="3584" max="3584" width="29" style="4" customWidth="1"/>
    <col min="3585" max="3585" width="14.42578125" style="4" customWidth="1"/>
    <col min="3586" max="3586" width="17.5703125" style="4" customWidth="1"/>
    <col min="3587" max="3587" width="17.7109375" style="4" customWidth="1"/>
    <col min="3588" max="3588" width="19.5703125" style="4" customWidth="1"/>
    <col min="3589" max="3589" width="21" style="4" customWidth="1"/>
    <col min="3590" max="3590" width="18.28515625" style="4" customWidth="1"/>
    <col min="3591" max="3593" width="16.5703125" style="4" customWidth="1"/>
    <col min="3594" max="3594" width="15.28515625" style="4" customWidth="1"/>
    <col min="3595" max="3595" width="25.5703125" style="4" customWidth="1"/>
    <col min="3596" max="3596" width="8.5703125" style="4"/>
    <col min="3597" max="3597" width="12" style="4" customWidth="1"/>
    <col min="3598" max="3598" width="11.42578125" style="4" customWidth="1"/>
    <col min="3599" max="3600" width="12" style="4" customWidth="1"/>
    <col min="3601" max="3837" width="8.5703125" style="4"/>
    <col min="3838" max="3838" width="5.5703125" style="4" customWidth="1"/>
    <col min="3839" max="3839" width="13.7109375" style="4" customWidth="1"/>
    <col min="3840" max="3840" width="29" style="4" customWidth="1"/>
    <col min="3841" max="3841" width="14.42578125" style="4" customWidth="1"/>
    <col min="3842" max="3842" width="17.5703125" style="4" customWidth="1"/>
    <col min="3843" max="3843" width="17.7109375" style="4" customWidth="1"/>
    <col min="3844" max="3844" width="19.5703125" style="4" customWidth="1"/>
    <col min="3845" max="3845" width="21" style="4" customWidth="1"/>
    <col min="3846" max="3846" width="18.28515625" style="4" customWidth="1"/>
    <col min="3847" max="3849" width="16.5703125" style="4" customWidth="1"/>
    <col min="3850" max="3850" width="15.28515625" style="4" customWidth="1"/>
    <col min="3851" max="3851" width="25.5703125" style="4" customWidth="1"/>
    <col min="3852" max="3852" width="8.5703125" style="4"/>
    <col min="3853" max="3853" width="12" style="4" customWidth="1"/>
    <col min="3854" max="3854" width="11.42578125" style="4" customWidth="1"/>
    <col min="3855" max="3856" width="12" style="4" customWidth="1"/>
    <col min="3857" max="4093" width="8.5703125" style="4"/>
    <col min="4094" max="4094" width="5.5703125" style="4" customWidth="1"/>
    <col min="4095" max="4095" width="13.7109375" style="4" customWidth="1"/>
    <col min="4096" max="4096" width="29" style="4" customWidth="1"/>
    <col min="4097" max="4097" width="14.42578125" style="4" customWidth="1"/>
    <col min="4098" max="4098" width="17.5703125" style="4" customWidth="1"/>
    <col min="4099" max="4099" width="17.7109375" style="4" customWidth="1"/>
    <col min="4100" max="4100" width="19.5703125" style="4" customWidth="1"/>
    <col min="4101" max="4101" width="21" style="4" customWidth="1"/>
    <col min="4102" max="4102" width="18.28515625" style="4" customWidth="1"/>
    <col min="4103" max="4105" width="16.5703125" style="4" customWidth="1"/>
    <col min="4106" max="4106" width="15.28515625" style="4" customWidth="1"/>
    <col min="4107" max="4107" width="25.5703125" style="4" customWidth="1"/>
    <col min="4108" max="4108" width="8.5703125" style="4"/>
    <col min="4109" max="4109" width="12" style="4" customWidth="1"/>
    <col min="4110" max="4110" width="11.42578125" style="4" customWidth="1"/>
    <col min="4111" max="4112" width="12" style="4" customWidth="1"/>
    <col min="4113" max="4349" width="8.5703125" style="4"/>
    <col min="4350" max="4350" width="5.5703125" style="4" customWidth="1"/>
    <col min="4351" max="4351" width="13.7109375" style="4" customWidth="1"/>
    <col min="4352" max="4352" width="29" style="4" customWidth="1"/>
    <col min="4353" max="4353" width="14.42578125" style="4" customWidth="1"/>
    <col min="4354" max="4354" width="17.5703125" style="4" customWidth="1"/>
    <col min="4355" max="4355" width="17.7109375" style="4" customWidth="1"/>
    <col min="4356" max="4356" width="19.5703125" style="4" customWidth="1"/>
    <col min="4357" max="4357" width="21" style="4" customWidth="1"/>
    <col min="4358" max="4358" width="18.28515625" style="4" customWidth="1"/>
    <col min="4359" max="4361" width="16.5703125" style="4" customWidth="1"/>
    <col min="4362" max="4362" width="15.28515625" style="4" customWidth="1"/>
    <col min="4363" max="4363" width="25.5703125" style="4" customWidth="1"/>
    <col min="4364" max="4364" width="8.5703125" style="4"/>
    <col min="4365" max="4365" width="12" style="4" customWidth="1"/>
    <col min="4366" max="4366" width="11.42578125" style="4" customWidth="1"/>
    <col min="4367" max="4368" width="12" style="4" customWidth="1"/>
    <col min="4369" max="4605" width="8.5703125" style="4"/>
    <col min="4606" max="4606" width="5.5703125" style="4" customWidth="1"/>
    <col min="4607" max="4607" width="13.7109375" style="4" customWidth="1"/>
    <col min="4608" max="4608" width="29" style="4" customWidth="1"/>
    <col min="4609" max="4609" width="14.42578125" style="4" customWidth="1"/>
    <col min="4610" max="4610" width="17.5703125" style="4" customWidth="1"/>
    <col min="4611" max="4611" width="17.7109375" style="4" customWidth="1"/>
    <col min="4612" max="4612" width="19.5703125" style="4" customWidth="1"/>
    <col min="4613" max="4613" width="21" style="4" customWidth="1"/>
    <col min="4614" max="4614" width="18.28515625" style="4" customWidth="1"/>
    <col min="4615" max="4617" width="16.5703125" style="4" customWidth="1"/>
    <col min="4618" max="4618" width="15.28515625" style="4" customWidth="1"/>
    <col min="4619" max="4619" width="25.5703125" style="4" customWidth="1"/>
    <col min="4620" max="4620" width="8.5703125" style="4"/>
    <col min="4621" max="4621" width="12" style="4" customWidth="1"/>
    <col min="4622" max="4622" width="11.42578125" style="4" customWidth="1"/>
    <col min="4623" max="4624" width="12" style="4" customWidth="1"/>
    <col min="4625" max="4861" width="8.5703125" style="4"/>
    <col min="4862" max="4862" width="5.5703125" style="4" customWidth="1"/>
    <col min="4863" max="4863" width="13.7109375" style="4" customWidth="1"/>
    <col min="4864" max="4864" width="29" style="4" customWidth="1"/>
    <col min="4865" max="4865" width="14.42578125" style="4" customWidth="1"/>
    <col min="4866" max="4866" width="17.5703125" style="4" customWidth="1"/>
    <col min="4867" max="4867" width="17.7109375" style="4" customWidth="1"/>
    <col min="4868" max="4868" width="19.5703125" style="4" customWidth="1"/>
    <col min="4869" max="4869" width="21" style="4" customWidth="1"/>
    <col min="4870" max="4870" width="18.28515625" style="4" customWidth="1"/>
    <col min="4871" max="4873" width="16.5703125" style="4" customWidth="1"/>
    <col min="4874" max="4874" width="15.28515625" style="4" customWidth="1"/>
    <col min="4875" max="4875" width="25.5703125" style="4" customWidth="1"/>
    <col min="4876" max="4876" width="8.5703125" style="4"/>
    <col min="4877" max="4877" width="12" style="4" customWidth="1"/>
    <col min="4878" max="4878" width="11.42578125" style="4" customWidth="1"/>
    <col min="4879" max="4880" width="12" style="4" customWidth="1"/>
    <col min="4881" max="5117" width="8.5703125" style="4"/>
    <col min="5118" max="5118" width="5.5703125" style="4" customWidth="1"/>
    <col min="5119" max="5119" width="13.7109375" style="4" customWidth="1"/>
    <col min="5120" max="5120" width="29" style="4" customWidth="1"/>
    <col min="5121" max="5121" width="14.42578125" style="4" customWidth="1"/>
    <col min="5122" max="5122" width="17.5703125" style="4" customWidth="1"/>
    <col min="5123" max="5123" width="17.7109375" style="4" customWidth="1"/>
    <col min="5124" max="5124" width="19.5703125" style="4" customWidth="1"/>
    <col min="5125" max="5125" width="21" style="4" customWidth="1"/>
    <col min="5126" max="5126" width="18.28515625" style="4" customWidth="1"/>
    <col min="5127" max="5129" width="16.5703125" style="4" customWidth="1"/>
    <col min="5130" max="5130" width="15.28515625" style="4" customWidth="1"/>
    <col min="5131" max="5131" width="25.5703125" style="4" customWidth="1"/>
    <col min="5132" max="5132" width="8.5703125" style="4"/>
    <col min="5133" max="5133" width="12" style="4" customWidth="1"/>
    <col min="5134" max="5134" width="11.42578125" style="4" customWidth="1"/>
    <col min="5135" max="5136" width="12" style="4" customWidth="1"/>
    <col min="5137" max="5373" width="8.5703125" style="4"/>
    <col min="5374" max="5374" width="5.5703125" style="4" customWidth="1"/>
    <col min="5375" max="5375" width="13.7109375" style="4" customWidth="1"/>
    <col min="5376" max="5376" width="29" style="4" customWidth="1"/>
    <col min="5377" max="5377" width="14.42578125" style="4" customWidth="1"/>
    <col min="5378" max="5378" width="17.5703125" style="4" customWidth="1"/>
    <col min="5379" max="5379" width="17.7109375" style="4" customWidth="1"/>
    <col min="5380" max="5380" width="19.5703125" style="4" customWidth="1"/>
    <col min="5381" max="5381" width="21" style="4" customWidth="1"/>
    <col min="5382" max="5382" width="18.28515625" style="4" customWidth="1"/>
    <col min="5383" max="5385" width="16.5703125" style="4" customWidth="1"/>
    <col min="5386" max="5386" width="15.28515625" style="4" customWidth="1"/>
    <col min="5387" max="5387" width="25.5703125" style="4" customWidth="1"/>
    <col min="5388" max="5388" width="8.5703125" style="4"/>
    <col min="5389" max="5389" width="12" style="4" customWidth="1"/>
    <col min="5390" max="5390" width="11.42578125" style="4" customWidth="1"/>
    <col min="5391" max="5392" width="12" style="4" customWidth="1"/>
    <col min="5393" max="5629" width="8.5703125" style="4"/>
    <col min="5630" max="5630" width="5.5703125" style="4" customWidth="1"/>
    <col min="5631" max="5631" width="13.7109375" style="4" customWidth="1"/>
    <col min="5632" max="5632" width="29" style="4" customWidth="1"/>
    <col min="5633" max="5633" width="14.42578125" style="4" customWidth="1"/>
    <col min="5634" max="5634" width="17.5703125" style="4" customWidth="1"/>
    <col min="5635" max="5635" width="17.7109375" style="4" customWidth="1"/>
    <col min="5636" max="5636" width="19.5703125" style="4" customWidth="1"/>
    <col min="5637" max="5637" width="21" style="4" customWidth="1"/>
    <col min="5638" max="5638" width="18.28515625" style="4" customWidth="1"/>
    <col min="5639" max="5641" width="16.5703125" style="4" customWidth="1"/>
    <col min="5642" max="5642" width="15.28515625" style="4" customWidth="1"/>
    <col min="5643" max="5643" width="25.5703125" style="4" customWidth="1"/>
    <col min="5644" max="5644" width="8.5703125" style="4"/>
    <col min="5645" max="5645" width="12" style="4" customWidth="1"/>
    <col min="5646" max="5646" width="11.42578125" style="4" customWidth="1"/>
    <col min="5647" max="5648" width="12" style="4" customWidth="1"/>
    <col min="5649" max="5885" width="8.5703125" style="4"/>
    <col min="5886" max="5886" width="5.5703125" style="4" customWidth="1"/>
    <col min="5887" max="5887" width="13.7109375" style="4" customWidth="1"/>
    <col min="5888" max="5888" width="29" style="4" customWidth="1"/>
    <col min="5889" max="5889" width="14.42578125" style="4" customWidth="1"/>
    <col min="5890" max="5890" width="17.5703125" style="4" customWidth="1"/>
    <col min="5891" max="5891" width="17.7109375" style="4" customWidth="1"/>
    <col min="5892" max="5892" width="19.5703125" style="4" customWidth="1"/>
    <col min="5893" max="5893" width="21" style="4" customWidth="1"/>
    <col min="5894" max="5894" width="18.28515625" style="4" customWidth="1"/>
    <col min="5895" max="5897" width="16.5703125" style="4" customWidth="1"/>
    <col min="5898" max="5898" width="15.28515625" style="4" customWidth="1"/>
    <col min="5899" max="5899" width="25.5703125" style="4" customWidth="1"/>
    <col min="5900" max="5900" width="8.5703125" style="4"/>
    <col min="5901" max="5901" width="12" style="4" customWidth="1"/>
    <col min="5902" max="5902" width="11.42578125" style="4" customWidth="1"/>
    <col min="5903" max="5904" width="12" style="4" customWidth="1"/>
    <col min="5905" max="6141" width="8.5703125" style="4"/>
    <col min="6142" max="6142" width="5.5703125" style="4" customWidth="1"/>
    <col min="6143" max="6143" width="13.7109375" style="4" customWidth="1"/>
    <col min="6144" max="6144" width="29" style="4" customWidth="1"/>
    <col min="6145" max="6145" width="14.42578125" style="4" customWidth="1"/>
    <col min="6146" max="6146" width="17.5703125" style="4" customWidth="1"/>
    <col min="6147" max="6147" width="17.7109375" style="4" customWidth="1"/>
    <col min="6148" max="6148" width="19.5703125" style="4" customWidth="1"/>
    <col min="6149" max="6149" width="21" style="4" customWidth="1"/>
    <col min="6150" max="6150" width="18.28515625" style="4" customWidth="1"/>
    <col min="6151" max="6153" width="16.5703125" style="4" customWidth="1"/>
    <col min="6154" max="6154" width="15.28515625" style="4" customWidth="1"/>
    <col min="6155" max="6155" width="25.5703125" style="4" customWidth="1"/>
    <col min="6156" max="6156" width="8.5703125" style="4"/>
    <col min="6157" max="6157" width="12" style="4" customWidth="1"/>
    <col min="6158" max="6158" width="11.42578125" style="4" customWidth="1"/>
    <col min="6159" max="6160" width="12" style="4" customWidth="1"/>
    <col min="6161" max="6397" width="8.5703125" style="4"/>
    <col min="6398" max="6398" width="5.5703125" style="4" customWidth="1"/>
    <col min="6399" max="6399" width="13.7109375" style="4" customWidth="1"/>
    <col min="6400" max="6400" width="29" style="4" customWidth="1"/>
    <col min="6401" max="6401" width="14.42578125" style="4" customWidth="1"/>
    <col min="6402" max="6402" width="17.5703125" style="4" customWidth="1"/>
    <col min="6403" max="6403" width="17.7109375" style="4" customWidth="1"/>
    <col min="6404" max="6404" width="19.5703125" style="4" customWidth="1"/>
    <col min="6405" max="6405" width="21" style="4" customWidth="1"/>
    <col min="6406" max="6406" width="18.28515625" style="4" customWidth="1"/>
    <col min="6407" max="6409" width="16.5703125" style="4" customWidth="1"/>
    <col min="6410" max="6410" width="15.28515625" style="4" customWidth="1"/>
    <col min="6411" max="6411" width="25.5703125" style="4" customWidth="1"/>
    <col min="6412" max="6412" width="8.5703125" style="4"/>
    <col min="6413" max="6413" width="12" style="4" customWidth="1"/>
    <col min="6414" max="6414" width="11.42578125" style="4" customWidth="1"/>
    <col min="6415" max="6416" width="12" style="4" customWidth="1"/>
    <col min="6417" max="6653" width="8.5703125" style="4"/>
    <col min="6654" max="6654" width="5.5703125" style="4" customWidth="1"/>
    <col min="6655" max="6655" width="13.7109375" style="4" customWidth="1"/>
    <col min="6656" max="6656" width="29" style="4" customWidth="1"/>
    <col min="6657" max="6657" width="14.42578125" style="4" customWidth="1"/>
    <col min="6658" max="6658" width="17.5703125" style="4" customWidth="1"/>
    <col min="6659" max="6659" width="17.7109375" style="4" customWidth="1"/>
    <col min="6660" max="6660" width="19.5703125" style="4" customWidth="1"/>
    <col min="6661" max="6661" width="21" style="4" customWidth="1"/>
    <col min="6662" max="6662" width="18.28515625" style="4" customWidth="1"/>
    <col min="6663" max="6665" width="16.5703125" style="4" customWidth="1"/>
    <col min="6666" max="6666" width="15.28515625" style="4" customWidth="1"/>
    <col min="6667" max="6667" width="25.5703125" style="4" customWidth="1"/>
    <col min="6668" max="6668" width="8.5703125" style="4"/>
    <col min="6669" max="6669" width="12" style="4" customWidth="1"/>
    <col min="6670" max="6670" width="11.42578125" style="4" customWidth="1"/>
    <col min="6671" max="6672" width="12" style="4" customWidth="1"/>
    <col min="6673" max="6909" width="8.5703125" style="4"/>
    <col min="6910" max="6910" width="5.5703125" style="4" customWidth="1"/>
    <col min="6911" max="6911" width="13.7109375" style="4" customWidth="1"/>
    <col min="6912" max="6912" width="29" style="4" customWidth="1"/>
    <col min="6913" max="6913" width="14.42578125" style="4" customWidth="1"/>
    <col min="6914" max="6914" width="17.5703125" style="4" customWidth="1"/>
    <col min="6915" max="6915" width="17.7109375" style="4" customWidth="1"/>
    <col min="6916" max="6916" width="19.5703125" style="4" customWidth="1"/>
    <col min="6917" max="6917" width="21" style="4" customWidth="1"/>
    <col min="6918" max="6918" width="18.28515625" style="4" customWidth="1"/>
    <col min="6919" max="6921" width="16.5703125" style="4" customWidth="1"/>
    <col min="6922" max="6922" width="15.28515625" style="4" customWidth="1"/>
    <col min="6923" max="6923" width="25.5703125" style="4" customWidth="1"/>
    <col min="6924" max="6924" width="8.5703125" style="4"/>
    <col min="6925" max="6925" width="12" style="4" customWidth="1"/>
    <col min="6926" max="6926" width="11.42578125" style="4" customWidth="1"/>
    <col min="6927" max="6928" width="12" style="4" customWidth="1"/>
    <col min="6929" max="7165" width="8.5703125" style="4"/>
    <col min="7166" max="7166" width="5.5703125" style="4" customWidth="1"/>
    <col min="7167" max="7167" width="13.7109375" style="4" customWidth="1"/>
    <col min="7168" max="7168" width="29" style="4" customWidth="1"/>
    <col min="7169" max="7169" width="14.42578125" style="4" customWidth="1"/>
    <col min="7170" max="7170" width="17.5703125" style="4" customWidth="1"/>
    <col min="7171" max="7171" width="17.7109375" style="4" customWidth="1"/>
    <col min="7172" max="7172" width="19.5703125" style="4" customWidth="1"/>
    <col min="7173" max="7173" width="21" style="4" customWidth="1"/>
    <col min="7174" max="7174" width="18.28515625" style="4" customWidth="1"/>
    <col min="7175" max="7177" width="16.5703125" style="4" customWidth="1"/>
    <col min="7178" max="7178" width="15.28515625" style="4" customWidth="1"/>
    <col min="7179" max="7179" width="25.5703125" style="4" customWidth="1"/>
    <col min="7180" max="7180" width="8.5703125" style="4"/>
    <col min="7181" max="7181" width="12" style="4" customWidth="1"/>
    <col min="7182" max="7182" width="11.42578125" style="4" customWidth="1"/>
    <col min="7183" max="7184" width="12" style="4" customWidth="1"/>
    <col min="7185" max="7421" width="8.5703125" style="4"/>
    <col min="7422" max="7422" width="5.5703125" style="4" customWidth="1"/>
    <col min="7423" max="7423" width="13.7109375" style="4" customWidth="1"/>
    <col min="7424" max="7424" width="29" style="4" customWidth="1"/>
    <col min="7425" max="7425" width="14.42578125" style="4" customWidth="1"/>
    <col min="7426" max="7426" width="17.5703125" style="4" customWidth="1"/>
    <col min="7427" max="7427" width="17.7109375" style="4" customWidth="1"/>
    <col min="7428" max="7428" width="19.5703125" style="4" customWidth="1"/>
    <col min="7429" max="7429" width="21" style="4" customWidth="1"/>
    <col min="7430" max="7430" width="18.28515625" style="4" customWidth="1"/>
    <col min="7431" max="7433" width="16.5703125" style="4" customWidth="1"/>
    <col min="7434" max="7434" width="15.28515625" style="4" customWidth="1"/>
    <col min="7435" max="7435" width="25.5703125" style="4" customWidth="1"/>
    <col min="7436" max="7436" width="8.5703125" style="4"/>
    <col min="7437" max="7437" width="12" style="4" customWidth="1"/>
    <col min="7438" max="7438" width="11.42578125" style="4" customWidth="1"/>
    <col min="7439" max="7440" width="12" style="4" customWidth="1"/>
    <col min="7441" max="7677" width="8.5703125" style="4"/>
    <col min="7678" max="7678" width="5.5703125" style="4" customWidth="1"/>
    <col min="7679" max="7679" width="13.7109375" style="4" customWidth="1"/>
    <col min="7680" max="7680" width="29" style="4" customWidth="1"/>
    <col min="7681" max="7681" width="14.42578125" style="4" customWidth="1"/>
    <col min="7682" max="7682" width="17.5703125" style="4" customWidth="1"/>
    <col min="7683" max="7683" width="17.7109375" style="4" customWidth="1"/>
    <col min="7684" max="7684" width="19.5703125" style="4" customWidth="1"/>
    <col min="7685" max="7685" width="21" style="4" customWidth="1"/>
    <col min="7686" max="7686" width="18.28515625" style="4" customWidth="1"/>
    <col min="7687" max="7689" width="16.5703125" style="4" customWidth="1"/>
    <col min="7690" max="7690" width="15.28515625" style="4" customWidth="1"/>
    <col min="7691" max="7691" width="25.5703125" style="4" customWidth="1"/>
    <col min="7692" max="7692" width="8.5703125" style="4"/>
    <col min="7693" max="7693" width="12" style="4" customWidth="1"/>
    <col min="7694" max="7694" width="11.42578125" style="4" customWidth="1"/>
    <col min="7695" max="7696" width="12" style="4" customWidth="1"/>
    <col min="7697" max="7933" width="8.5703125" style="4"/>
    <col min="7934" max="7934" width="5.5703125" style="4" customWidth="1"/>
    <col min="7935" max="7935" width="13.7109375" style="4" customWidth="1"/>
    <col min="7936" max="7936" width="29" style="4" customWidth="1"/>
    <col min="7937" max="7937" width="14.42578125" style="4" customWidth="1"/>
    <col min="7938" max="7938" width="17.5703125" style="4" customWidth="1"/>
    <col min="7939" max="7939" width="17.7109375" style="4" customWidth="1"/>
    <col min="7940" max="7940" width="19.5703125" style="4" customWidth="1"/>
    <col min="7941" max="7941" width="21" style="4" customWidth="1"/>
    <col min="7942" max="7942" width="18.28515625" style="4" customWidth="1"/>
    <col min="7943" max="7945" width="16.5703125" style="4" customWidth="1"/>
    <col min="7946" max="7946" width="15.28515625" style="4" customWidth="1"/>
    <col min="7947" max="7947" width="25.5703125" style="4" customWidth="1"/>
    <col min="7948" max="7948" width="8.5703125" style="4"/>
    <col min="7949" max="7949" width="12" style="4" customWidth="1"/>
    <col min="7950" max="7950" width="11.42578125" style="4" customWidth="1"/>
    <col min="7951" max="7952" width="12" style="4" customWidth="1"/>
    <col min="7953" max="8189" width="8.5703125" style="4"/>
    <col min="8190" max="8190" width="5.5703125" style="4" customWidth="1"/>
    <col min="8191" max="8191" width="13.7109375" style="4" customWidth="1"/>
    <col min="8192" max="8192" width="29" style="4" customWidth="1"/>
    <col min="8193" max="8193" width="14.42578125" style="4" customWidth="1"/>
    <col min="8194" max="8194" width="17.5703125" style="4" customWidth="1"/>
    <col min="8195" max="8195" width="17.7109375" style="4" customWidth="1"/>
    <col min="8196" max="8196" width="19.5703125" style="4" customWidth="1"/>
    <col min="8197" max="8197" width="21" style="4" customWidth="1"/>
    <col min="8198" max="8198" width="18.28515625" style="4" customWidth="1"/>
    <col min="8199" max="8201" width="16.5703125" style="4" customWidth="1"/>
    <col min="8202" max="8202" width="15.28515625" style="4" customWidth="1"/>
    <col min="8203" max="8203" width="25.5703125" style="4" customWidth="1"/>
    <col min="8204" max="8204" width="8.5703125" style="4"/>
    <col min="8205" max="8205" width="12" style="4" customWidth="1"/>
    <col min="8206" max="8206" width="11.42578125" style="4" customWidth="1"/>
    <col min="8207" max="8208" width="12" style="4" customWidth="1"/>
    <col min="8209" max="8445" width="8.5703125" style="4"/>
    <col min="8446" max="8446" width="5.5703125" style="4" customWidth="1"/>
    <col min="8447" max="8447" width="13.7109375" style="4" customWidth="1"/>
    <col min="8448" max="8448" width="29" style="4" customWidth="1"/>
    <col min="8449" max="8449" width="14.42578125" style="4" customWidth="1"/>
    <col min="8450" max="8450" width="17.5703125" style="4" customWidth="1"/>
    <col min="8451" max="8451" width="17.7109375" style="4" customWidth="1"/>
    <col min="8452" max="8452" width="19.5703125" style="4" customWidth="1"/>
    <col min="8453" max="8453" width="21" style="4" customWidth="1"/>
    <col min="8454" max="8454" width="18.28515625" style="4" customWidth="1"/>
    <col min="8455" max="8457" width="16.5703125" style="4" customWidth="1"/>
    <col min="8458" max="8458" width="15.28515625" style="4" customWidth="1"/>
    <col min="8459" max="8459" width="25.5703125" style="4" customWidth="1"/>
    <col min="8460" max="8460" width="8.5703125" style="4"/>
    <col min="8461" max="8461" width="12" style="4" customWidth="1"/>
    <col min="8462" max="8462" width="11.42578125" style="4" customWidth="1"/>
    <col min="8463" max="8464" width="12" style="4" customWidth="1"/>
    <col min="8465" max="8701" width="8.5703125" style="4"/>
    <col min="8702" max="8702" width="5.5703125" style="4" customWidth="1"/>
    <col min="8703" max="8703" width="13.7109375" style="4" customWidth="1"/>
    <col min="8704" max="8704" width="29" style="4" customWidth="1"/>
    <col min="8705" max="8705" width="14.42578125" style="4" customWidth="1"/>
    <col min="8706" max="8706" width="17.5703125" style="4" customWidth="1"/>
    <col min="8707" max="8707" width="17.7109375" style="4" customWidth="1"/>
    <col min="8708" max="8708" width="19.5703125" style="4" customWidth="1"/>
    <col min="8709" max="8709" width="21" style="4" customWidth="1"/>
    <col min="8710" max="8710" width="18.28515625" style="4" customWidth="1"/>
    <col min="8711" max="8713" width="16.5703125" style="4" customWidth="1"/>
    <col min="8714" max="8714" width="15.28515625" style="4" customWidth="1"/>
    <col min="8715" max="8715" width="25.5703125" style="4" customWidth="1"/>
    <col min="8716" max="8716" width="8.5703125" style="4"/>
    <col min="8717" max="8717" width="12" style="4" customWidth="1"/>
    <col min="8718" max="8718" width="11.42578125" style="4" customWidth="1"/>
    <col min="8719" max="8720" width="12" style="4" customWidth="1"/>
    <col min="8721" max="8957" width="8.5703125" style="4"/>
    <col min="8958" max="8958" width="5.5703125" style="4" customWidth="1"/>
    <col min="8959" max="8959" width="13.7109375" style="4" customWidth="1"/>
    <col min="8960" max="8960" width="29" style="4" customWidth="1"/>
    <col min="8961" max="8961" width="14.42578125" style="4" customWidth="1"/>
    <col min="8962" max="8962" width="17.5703125" style="4" customWidth="1"/>
    <col min="8963" max="8963" width="17.7109375" style="4" customWidth="1"/>
    <col min="8964" max="8964" width="19.5703125" style="4" customWidth="1"/>
    <col min="8965" max="8965" width="21" style="4" customWidth="1"/>
    <col min="8966" max="8966" width="18.28515625" style="4" customWidth="1"/>
    <col min="8967" max="8969" width="16.5703125" style="4" customWidth="1"/>
    <col min="8970" max="8970" width="15.28515625" style="4" customWidth="1"/>
    <col min="8971" max="8971" width="25.5703125" style="4" customWidth="1"/>
    <col min="8972" max="8972" width="8.5703125" style="4"/>
    <col min="8973" max="8973" width="12" style="4" customWidth="1"/>
    <col min="8974" max="8974" width="11.42578125" style="4" customWidth="1"/>
    <col min="8975" max="8976" width="12" style="4" customWidth="1"/>
    <col min="8977" max="9213" width="8.5703125" style="4"/>
    <col min="9214" max="9214" width="5.5703125" style="4" customWidth="1"/>
    <col min="9215" max="9215" width="13.7109375" style="4" customWidth="1"/>
    <col min="9216" max="9216" width="29" style="4" customWidth="1"/>
    <col min="9217" max="9217" width="14.42578125" style="4" customWidth="1"/>
    <col min="9218" max="9218" width="17.5703125" style="4" customWidth="1"/>
    <col min="9219" max="9219" width="17.7109375" style="4" customWidth="1"/>
    <col min="9220" max="9220" width="19.5703125" style="4" customWidth="1"/>
    <col min="9221" max="9221" width="21" style="4" customWidth="1"/>
    <col min="9222" max="9222" width="18.28515625" style="4" customWidth="1"/>
    <col min="9223" max="9225" width="16.5703125" style="4" customWidth="1"/>
    <col min="9226" max="9226" width="15.28515625" style="4" customWidth="1"/>
    <col min="9227" max="9227" width="25.5703125" style="4" customWidth="1"/>
    <col min="9228" max="9228" width="8.5703125" style="4"/>
    <col min="9229" max="9229" width="12" style="4" customWidth="1"/>
    <col min="9230" max="9230" width="11.42578125" style="4" customWidth="1"/>
    <col min="9231" max="9232" width="12" style="4" customWidth="1"/>
    <col min="9233" max="9469" width="8.5703125" style="4"/>
    <col min="9470" max="9470" width="5.5703125" style="4" customWidth="1"/>
    <col min="9471" max="9471" width="13.7109375" style="4" customWidth="1"/>
    <col min="9472" max="9472" width="29" style="4" customWidth="1"/>
    <col min="9473" max="9473" width="14.42578125" style="4" customWidth="1"/>
    <col min="9474" max="9474" width="17.5703125" style="4" customWidth="1"/>
    <col min="9475" max="9475" width="17.7109375" style="4" customWidth="1"/>
    <col min="9476" max="9476" width="19.5703125" style="4" customWidth="1"/>
    <col min="9477" max="9477" width="21" style="4" customWidth="1"/>
    <col min="9478" max="9478" width="18.28515625" style="4" customWidth="1"/>
    <col min="9479" max="9481" width="16.5703125" style="4" customWidth="1"/>
    <col min="9482" max="9482" width="15.28515625" style="4" customWidth="1"/>
    <col min="9483" max="9483" width="25.5703125" style="4" customWidth="1"/>
    <col min="9484" max="9484" width="8.5703125" style="4"/>
    <col min="9485" max="9485" width="12" style="4" customWidth="1"/>
    <col min="9486" max="9486" width="11.42578125" style="4" customWidth="1"/>
    <col min="9487" max="9488" width="12" style="4" customWidth="1"/>
    <col min="9489" max="9725" width="8.5703125" style="4"/>
    <col min="9726" max="9726" width="5.5703125" style="4" customWidth="1"/>
    <col min="9727" max="9727" width="13.7109375" style="4" customWidth="1"/>
    <col min="9728" max="9728" width="29" style="4" customWidth="1"/>
    <col min="9729" max="9729" width="14.42578125" style="4" customWidth="1"/>
    <col min="9730" max="9730" width="17.5703125" style="4" customWidth="1"/>
    <col min="9731" max="9731" width="17.7109375" style="4" customWidth="1"/>
    <col min="9732" max="9732" width="19.5703125" style="4" customWidth="1"/>
    <col min="9733" max="9733" width="21" style="4" customWidth="1"/>
    <col min="9734" max="9734" width="18.28515625" style="4" customWidth="1"/>
    <col min="9735" max="9737" width="16.5703125" style="4" customWidth="1"/>
    <col min="9738" max="9738" width="15.28515625" style="4" customWidth="1"/>
    <col min="9739" max="9739" width="25.5703125" style="4" customWidth="1"/>
    <col min="9740" max="9740" width="8.5703125" style="4"/>
    <col min="9741" max="9741" width="12" style="4" customWidth="1"/>
    <col min="9742" max="9742" width="11.42578125" style="4" customWidth="1"/>
    <col min="9743" max="9744" width="12" style="4" customWidth="1"/>
    <col min="9745" max="9981" width="8.5703125" style="4"/>
    <col min="9982" max="9982" width="5.5703125" style="4" customWidth="1"/>
    <col min="9983" max="9983" width="13.7109375" style="4" customWidth="1"/>
    <col min="9984" max="9984" width="29" style="4" customWidth="1"/>
    <col min="9985" max="9985" width="14.42578125" style="4" customWidth="1"/>
    <col min="9986" max="9986" width="17.5703125" style="4" customWidth="1"/>
    <col min="9987" max="9987" width="17.7109375" style="4" customWidth="1"/>
    <col min="9988" max="9988" width="19.5703125" style="4" customWidth="1"/>
    <col min="9989" max="9989" width="21" style="4" customWidth="1"/>
    <col min="9990" max="9990" width="18.28515625" style="4" customWidth="1"/>
    <col min="9991" max="9993" width="16.5703125" style="4" customWidth="1"/>
    <col min="9994" max="9994" width="15.28515625" style="4" customWidth="1"/>
    <col min="9995" max="9995" width="25.5703125" style="4" customWidth="1"/>
    <col min="9996" max="9996" width="8.5703125" style="4"/>
    <col min="9997" max="9997" width="12" style="4" customWidth="1"/>
    <col min="9998" max="9998" width="11.42578125" style="4" customWidth="1"/>
    <col min="9999" max="10000" width="12" style="4" customWidth="1"/>
    <col min="10001" max="10237" width="8.5703125" style="4"/>
    <col min="10238" max="10238" width="5.5703125" style="4" customWidth="1"/>
    <col min="10239" max="10239" width="13.7109375" style="4" customWidth="1"/>
    <col min="10240" max="10240" width="29" style="4" customWidth="1"/>
    <col min="10241" max="10241" width="14.42578125" style="4" customWidth="1"/>
    <col min="10242" max="10242" width="17.5703125" style="4" customWidth="1"/>
    <col min="10243" max="10243" width="17.7109375" style="4" customWidth="1"/>
    <col min="10244" max="10244" width="19.5703125" style="4" customWidth="1"/>
    <col min="10245" max="10245" width="21" style="4" customWidth="1"/>
    <col min="10246" max="10246" width="18.28515625" style="4" customWidth="1"/>
    <col min="10247" max="10249" width="16.5703125" style="4" customWidth="1"/>
    <col min="10250" max="10250" width="15.28515625" style="4" customWidth="1"/>
    <col min="10251" max="10251" width="25.5703125" style="4" customWidth="1"/>
    <col min="10252" max="10252" width="8.5703125" style="4"/>
    <col min="10253" max="10253" width="12" style="4" customWidth="1"/>
    <col min="10254" max="10254" width="11.42578125" style="4" customWidth="1"/>
    <col min="10255" max="10256" width="12" style="4" customWidth="1"/>
    <col min="10257" max="10493" width="8.5703125" style="4"/>
    <col min="10494" max="10494" width="5.5703125" style="4" customWidth="1"/>
    <col min="10495" max="10495" width="13.7109375" style="4" customWidth="1"/>
    <col min="10496" max="10496" width="29" style="4" customWidth="1"/>
    <col min="10497" max="10497" width="14.42578125" style="4" customWidth="1"/>
    <col min="10498" max="10498" width="17.5703125" style="4" customWidth="1"/>
    <col min="10499" max="10499" width="17.7109375" style="4" customWidth="1"/>
    <col min="10500" max="10500" width="19.5703125" style="4" customWidth="1"/>
    <col min="10501" max="10501" width="21" style="4" customWidth="1"/>
    <col min="10502" max="10502" width="18.28515625" style="4" customWidth="1"/>
    <col min="10503" max="10505" width="16.5703125" style="4" customWidth="1"/>
    <col min="10506" max="10506" width="15.28515625" style="4" customWidth="1"/>
    <col min="10507" max="10507" width="25.5703125" style="4" customWidth="1"/>
    <col min="10508" max="10508" width="8.5703125" style="4"/>
    <col min="10509" max="10509" width="12" style="4" customWidth="1"/>
    <col min="10510" max="10510" width="11.42578125" style="4" customWidth="1"/>
    <col min="10511" max="10512" width="12" style="4" customWidth="1"/>
    <col min="10513" max="10749" width="8.5703125" style="4"/>
    <col min="10750" max="10750" width="5.5703125" style="4" customWidth="1"/>
    <col min="10751" max="10751" width="13.7109375" style="4" customWidth="1"/>
    <col min="10752" max="10752" width="29" style="4" customWidth="1"/>
    <col min="10753" max="10753" width="14.42578125" style="4" customWidth="1"/>
    <col min="10754" max="10754" width="17.5703125" style="4" customWidth="1"/>
    <col min="10755" max="10755" width="17.7109375" style="4" customWidth="1"/>
    <col min="10756" max="10756" width="19.5703125" style="4" customWidth="1"/>
    <col min="10757" max="10757" width="21" style="4" customWidth="1"/>
    <col min="10758" max="10758" width="18.28515625" style="4" customWidth="1"/>
    <col min="10759" max="10761" width="16.5703125" style="4" customWidth="1"/>
    <col min="10762" max="10762" width="15.28515625" style="4" customWidth="1"/>
    <col min="10763" max="10763" width="25.5703125" style="4" customWidth="1"/>
    <col min="10764" max="10764" width="8.5703125" style="4"/>
    <col min="10765" max="10765" width="12" style="4" customWidth="1"/>
    <col min="10766" max="10766" width="11.42578125" style="4" customWidth="1"/>
    <col min="10767" max="10768" width="12" style="4" customWidth="1"/>
    <col min="10769" max="11005" width="8.5703125" style="4"/>
    <col min="11006" max="11006" width="5.5703125" style="4" customWidth="1"/>
    <col min="11007" max="11007" width="13.7109375" style="4" customWidth="1"/>
    <col min="11008" max="11008" width="29" style="4" customWidth="1"/>
    <col min="11009" max="11009" width="14.42578125" style="4" customWidth="1"/>
    <col min="11010" max="11010" width="17.5703125" style="4" customWidth="1"/>
    <col min="11011" max="11011" width="17.7109375" style="4" customWidth="1"/>
    <col min="11012" max="11012" width="19.5703125" style="4" customWidth="1"/>
    <col min="11013" max="11013" width="21" style="4" customWidth="1"/>
    <col min="11014" max="11014" width="18.28515625" style="4" customWidth="1"/>
    <col min="11015" max="11017" width="16.5703125" style="4" customWidth="1"/>
    <col min="11018" max="11018" width="15.28515625" style="4" customWidth="1"/>
    <col min="11019" max="11019" width="25.5703125" style="4" customWidth="1"/>
    <col min="11020" max="11020" width="8.5703125" style="4"/>
    <col min="11021" max="11021" width="12" style="4" customWidth="1"/>
    <col min="11022" max="11022" width="11.42578125" style="4" customWidth="1"/>
    <col min="11023" max="11024" width="12" style="4" customWidth="1"/>
    <col min="11025" max="11261" width="8.5703125" style="4"/>
    <col min="11262" max="11262" width="5.5703125" style="4" customWidth="1"/>
    <col min="11263" max="11263" width="13.7109375" style="4" customWidth="1"/>
    <col min="11264" max="11264" width="29" style="4" customWidth="1"/>
    <col min="11265" max="11265" width="14.42578125" style="4" customWidth="1"/>
    <col min="11266" max="11266" width="17.5703125" style="4" customWidth="1"/>
    <col min="11267" max="11267" width="17.7109375" style="4" customWidth="1"/>
    <col min="11268" max="11268" width="19.5703125" style="4" customWidth="1"/>
    <col min="11269" max="11269" width="21" style="4" customWidth="1"/>
    <col min="11270" max="11270" width="18.28515625" style="4" customWidth="1"/>
    <col min="11271" max="11273" width="16.5703125" style="4" customWidth="1"/>
    <col min="11274" max="11274" width="15.28515625" style="4" customWidth="1"/>
    <col min="11275" max="11275" width="25.5703125" style="4" customWidth="1"/>
    <col min="11276" max="11276" width="8.5703125" style="4"/>
    <col min="11277" max="11277" width="12" style="4" customWidth="1"/>
    <col min="11278" max="11278" width="11.42578125" style="4" customWidth="1"/>
    <col min="11279" max="11280" width="12" style="4" customWidth="1"/>
    <col min="11281" max="11517" width="8.5703125" style="4"/>
    <col min="11518" max="11518" width="5.5703125" style="4" customWidth="1"/>
    <col min="11519" max="11519" width="13.7109375" style="4" customWidth="1"/>
    <col min="11520" max="11520" width="29" style="4" customWidth="1"/>
    <col min="11521" max="11521" width="14.42578125" style="4" customWidth="1"/>
    <col min="11522" max="11522" width="17.5703125" style="4" customWidth="1"/>
    <col min="11523" max="11523" width="17.7109375" style="4" customWidth="1"/>
    <col min="11524" max="11524" width="19.5703125" style="4" customWidth="1"/>
    <col min="11525" max="11525" width="21" style="4" customWidth="1"/>
    <col min="11526" max="11526" width="18.28515625" style="4" customWidth="1"/>
    <col min="11527" max="11529" width="16.5703125" style="4" customWidth="1"/>
    <col min="11530" max="11530" width="15.28515625" style="4" customWidth="1"/>
    <col min="11531" max="11531" width="25.5703125" style="4" customWidth="1"/>
    <col min="11532" max="11532" width="8.5703125" style="4"/>
    <col min="11533" max="11533" width="12" style="4" customWidth="1"/>
    <col min="11534" max="11534" width="11.42578125" style="4" customWidth="1"/>
    <col min="11535" max="11536" width="12" style="4" customWidth="1"/>
    <col min="11537" max="11773" width="8.5703125" style="4"/>
    <col min="11774" max="11774" width="5.5703125" style="4" customWidth="1"/>
    <col min="11775" max="11775" width="13.7109375" style="4" customWidth="1"/>
    <col min="11776" max="11776" width="29" style="4" customWidth="1"/>
    <col min="11777" max="11777" width="14.42578125" style="4" customWidth="1"/>
    <col min="11778" max="11778" width="17.5703125" style="4" customWidth="1"/>
    <col min="11779" max="11779" width="17.7109375" style="4" customWidth="1"/>
    <col min="11780" max="11780" width="19.5703125" style="4" customWidth="1"/>
    <col min="11781" max="11781" width="21" style="4" customWidth="1"/>
    <col min="11782" max="11782" width="18.28515625" style="4" customWidth="1"/>
    <col min="11783" max="11785" width="16.5703125" style="4" customWidth="1"/>
    <col min="11786" max="11786" width="15.28515625" style="4" customWidth="1"/>
    <col min="11787" max="11787" width="25.5703125" style="4" customWidth="1"/>
    <col min="11788" max="11788" width="8.5703125" style="4"/>
    <col min="11789" max="11789" width="12" style="4" customWidth="1"/>
    <col min="11790" max="11790" width="11.42578125" style="4" customWidth="1"/>
    <col min="11791" max="11792" width="12" style="4" customWidth="1"/>
    <col min="11793" max="12029" width="8.5703125" style="4"/>
    <col min="12030" max="12030" width="5.5703125" style="4" customWidth="1"/>
    <col min="12031" max="12031" width="13.7109375" style="4" customWidth="1"/>
    <col min="12032" max="12032" width="29" style="4" customWidth="1"/>
    <col min="12033" max="12033" width="14.42578125" style="4" customWidth="1"/>
    <col min="12034" max="12034" width="17.5703125" style="4" customWidth="1"/>
    <col min="12035" max="12035" width="17.7109375" style="4" customWidth="1"/>
    <col min="12036" max="12036" width="19.5703125" style="4" customWidth="1"/>
    <col min="12037" max="12037" width="21" style="4" customWidth="1"/>
    <col min="12038" max="12038" width="18.28515625" style="4" customWidth="1"/>
    <col min="12039" max="12041" width="16.5703125" style="4" customWidth="1"/>
    <col min="12042" max="12042" width="15.28515625" style="4" customWidth="1"/>
    <col min="12043" max="12043" width="25.5703125" style="4" customWidth="1"/>
    <col min="12044" max="12044" width="8.5703125" style="4"/>
    <col min="12045" max="12045" width="12" style="4" customWidth="1"/>
    <col min="12046" max="12046" width="11.42578125" style="4" customWidth="1"/>
    <col min="12047" max="12048" width="12" style="4" customWidth="1"/>
    <col min="12049" max="12285" width="8.5703125" style="4"/>
    <col min="12286" max="12286" width="5.5703125" style="4" customWidth="1"/>
    <col min="12287" max="12287" width="13.7109375" style="4" customWidth="1"/>
    <col min="12288" max="12288" width="29" style="4" customWidth="1"/>
    <col min="12289" max="12289" width="14.42578125" style="4" customWidth="1"/>
    <col min="12290" max="12290" width="17.5703125" style="4" customWidth="1"/>
    <col min="12291" max="12291" width="17.7109375" style="4" customWidth="1"/>
    <col min="12292" max="12292" width="19.5703125" style="4" customWidth="1"/>
    <col min="12293" max="12293" width="21" style="4" customWidth="1"/>
    <col min="12294" max="12294" width="18.28515625" style="4" customWidth="1"/>
    <col min="12295" max="12297" width="16.5703125" style="4" customWidth="1"/>
    <col min="12298" max="12298" width="15.28515625" style="4" customWidth="1"/>
    <col min="12299" max="12299" width="25.5703125" style="4" customWidth="1"/>
    <col min="12300" max="12300" width="8.5703125" style="4"/>
    <col min="12301" max="12301" width="12" style="4" customWidth="1"/>
    <col min="12302" max="12302" width="11.42578125" style="4" customWidth="1"/>
    <col min="12303" max="12304" width="12" style="4" customWidth="1"/>
    <col min="12305" max="12541" width="8.5703125" style="4"/>
    <col min="12542" max="12542" width="5.5703125" style="4" customWidth="1"/>
    <col min="12543" max="12543" width="13.7109375" style="4" customWidth="1"/>
    <col min="12544" max="12544" width="29" style="4" customWidth="1"/>
    <col min="12545" max="12545" width="14.42578125" style="4" customWidth="1"/>
    <col min="12546" max="12546" width="17.5703125" style="4" customWidth="1"/>
    <col min="12547" max="12547" width="17.7109375" style="4" customWidth="1"/>
    <col min="12548" max="12548" width="19.5703125" style="4" customWidth="1"/>
    <col min="12549" max="12549" width="21" style="4" customWidth="1"/>
    <col min="12550" max="12550" width="18.28515625" style="4" customWidth="1"/>
    <col min="12551" max="12553" width="16.5703125" style="4" customWidth="1"/>
    <col min="12554" max="12554" width="15.28515625" style="4" customWidth="1"/>
    <col min="12555" max="12555" width="25.5703125" style="4" customWidth="1"/>
    <col min="12556" max="12556" width="8.5703125" style="4"/>
    <col min="12557" max="12557" width="12" style="4" customWidth="1"/>
    <col min="12558" max="12558" width="11.42578125" style="4" customWidth="1"/>
    <col min="12559" max="12560" width="12" style="4" customWidth="1"/>
    <col min="12561" max="12797" width="8.5703125" style="4"/>
    <col min="12798" max="12798" width="5.5703125" style="4" customWidth="1"/>
    <col min="12799" max="12799" width="13.7109375" style="4" customWidth="1"/>
    <col min="12800" max="12800" width="29" style="4" customWidth="1"/>
    <col min="12801" max="12801" width="14.42578125" style="4" customWidth="1"/>
    <col min="12802" max="12802" width="17.5703125" style="4" customWidth="1"/>
    <col min="12803" max="12803" width="17.7109375" style="4" customWidth="1"/>
    <col min="12804" max="12804" width="19.5703125" style="4" customWidth="1"/>
    <col min="12805" max="12805" width="21" style="4" customWidth="1"/>
    <col min="12806" max="12806" width="18.28515625" style="4" customWidth="1"/>
    <col min="12807" max="12809" width="16.5703125" style="4" customWidth="1"/>
    <col min="12810" max="12810" width="15.28515625" style="4" customWidth="1"/>
    <col min="12811" max="12811" width="25.5703125" style="4" customWidth="1"/>
    <col min="12812" max="12812" width="8.5703125" style="4"/>
    <col min="12813" max="12813" width="12" style="4" customWidth="1"/>
    <col min="12814" max="12814" width="11.42578125" style="4" customWidth="1"/>
    <col min="12815" max="12816" width="12" style="4" customWidth="1"/>
    <col min="12817" max="13053" width="8.5703125" style="4"/>
    <col min="13054" max="13054" width="5.5703125" style="4" customWidth="1"/>
    <col min="13055" max="13055" width="13.7109375" style="4" customWidth="1"/>
    <col min="13056" max="13056" width="29" style="4" customWidth="1"/>
    <col min="13057" max="13057" width="14.42578125" style="4" customWidth="1"/>
    <col min="13058" max="13058" width="17.5703125" style="4" customWidth="1"/>
    <col min="13059" max="13059" width="17.7109375" style="4" customWidth="1"/>
    <col min="13060" max="13060" width="19.5703125" style="4" customWidth="1"/>
    <col min="13061" max="13061" width="21" style="4" customWidth="1"/>
    <col min="13062" max="13062" width="18.28515625" style="4" customWidth="1"/>
    <col min="13063" max="13065" width="16.5703125" style="4" customWidth="1"/>
    <col min="13066" max="13066" width="15.28515625" style="4" customWidth="1"/>
    <col min="13067" max="13067" width="25.5703125" style="4" customWidth="1"/>
    <col min="13068" max="13068" width="8.5703125" style="4"/>
    <col min="13069" max="13069" width="12" style="4" customWidth="1"/>
    <col min="13070" max="13070" width="11.42578125" style="4" customWidth="1"/>
    <col min="13071" max="13072" width="12" style="4" customWidth="1"/>
    <col min="13073" max="13309" width="8.5703125" style="4"/>
    <col min="13310" max="13310" width="5.5703125" style="4" customWidth="1"/>
    <col min="13311" max="13311" width="13.7109375" style="4" customWidth="1"/>
    <col min="13312" max="13312" width="29" style="4" customWidth="1"/>
    <col min="13313" max="13313" width="14.42578125" style="4" customWidth="1"/>
    <col min="13314" max="13314" width="17.5703125" style="4" customWidth="1"/>
    <col min="13315" max="13315" width="17.7109375" style="4" customWidth="1"/>
    <col min="13316" max="13316" width="19.5703125" style="4" customWidth="1"/>
    <col min="13317" max="13317" width="21" style="4" customWidth="1"/>
    <col min="13318" max="13318" width="18.28515625" style="4" customWidth="1"/>
    <col min="13319" max="13321" width="16.5703125" style="4" customWidth="1"/>
    <col min="13322" max="13322" width="15.28515625" style="4" customWidth="1"/>
    <col min="13323" max="13323" width="25.5703125" style="4" customWidth="1"/>
    <col min="13324" max="13324" width="8.5703125" style="4"/>
    <col min="13325" max="13325" width="12" style="4" customWidth="1"/>
    <col min="13326" max="13326" width="11.42578125" style="4" customWidth="1"/>
    <col min="13327" max="13328" width="12" style="4" customWidth="1"/>
    <col min="13329" max="13565" width="8.5703125" style="4"/>
    <col min="13566" max="13566" width="5.5703125" style="4" customWidth="1"/>
    <col min="13567" max="13567" width="13.7109375" style="4" customWidth="1"/>
    <col min="13568" max="13568" width="29" style="4" customWidth="1"/>
    <col min="13569" max="13569" width="14.42578125" style="4" customWidth="1"/>
    <col min="13570" max="13570" width="17.5703125" style="4" customWidth="1"/>
    <col min="13571" max="13571" width="17.7109375" style="4" customWidth="1"/>
    <col min="13572" max="13572" width="19.5703125" style="4" customWidth="1"/>
    <col min="13573" max="13573" width="21" style="4" customWidth="1"/>
    <col min="13574" max="13574" width="18.28515625" style="4" customWidth="1"/>
    <col min="13575" max="13577" width="16.5703125" style="4" customWidth="1"/>
    <col min="13578" max="13578" width="15.28515625" style="4" customWidth="1"/>
    <col min="13579" max="13579" width="25.5703125" style="4" customWidth="1"/>
    <col min="13580" max="13580" width="8.5703125" style="4"/>
    <col min="13581" max="13581" width="12" style="4" customWidth="1"/>
    <col min="13582" max="13582" width="11.42578125" style="4" customWidth="1"/>
    <col min="13583" max="13584" width="12" style="4" customWidth="1"/>
    <col min="13585" max="13821" width="8.5703125" style="4"/>
    <col min="13822" max="13822" width="5.5703125" style="4" customWidth="1"/>
    <col min="13823" max="13823" width="13.7109375" style="4" customWidth="1"/>
    <col min="13824" max="13824" width="29" style="4" customWidth="1"/>
    <col min="13825" max="13825" width="14.42578125" style="4" customWidth="1"/>
    <col min="13826" max="13826" width="17.5703125" style="4" customWidth="1"/>
    <col min="13827" max="13827" width="17.7109375" style="4" customWidth="1"/>
    <col min="13828" max="13828" width="19.5703125" style="4" customWidth="1"/>
    <col min="13829" max="13829" width="21" style="4" customWidth="1"/>
    <col min="13830" max="13830" width="18.28515625" style="4" customWidth="1"/>
    <col min="13831" max="13833" width="16.5703125" style="4" customWidth="1"/>
    <col min="13834" max="13834" width="15.28515625" style="4" customWidth="1"/>
    <col min="13835" max="13835" width="25.5703125" style="4" customWidth="1"/>
    <col min="13836" max="13836" width="8.5703125" style="4"/>
    <col min="13837" max="13837" width="12" style="4" customWidth="1"/>
    <col min="13838" max="13838" width="11.42578125" style="4" customWidth="1"/>
    <col min="13839" max="13840" width="12" style="4" customWidth="1"/>
    <col min="13841" max="14077" width="8.5703125" style="4"/>
    <col min="14078" max="14078" width="5.5703125" style="4" customWidth="1"/>
    <col min="14079" max="14079" width="13.7109375" style="4" customWidth="1"/>
    <col min="14080" max="14080" width="29" style="4" customWidth="1"/>
    <col min="14081" max="14081" width="14.42578125" style="4" customWidth="1"/>
    <col min="14082" max="14082" width="17.5703125" style="4" customWidth="1"/>
    <col min="14083" max="14083" width="17.7109375" style="4" customWidth="1"/>
    <col min="14084" max="14084" width="19.5703125" style="4" customWidth="1"/>
    <col min="14085" max="14085" width="21" style="4" customWidth="1"/>
    <col min="14086" max="14086" width="18.28515625" style="4" customWidth="1"/>
    <col min="14087" max="14089" width="16.5703125" style="4" customWidth="1"/>
    <col min="14090" max="14090" width="15.28515625" style="4" customWidth="1"/>
    <col min="14091" max="14091" width="25.5703125" style="4" customWidth="1"/>
    <col min="14092" max="14092" width="8.5703125" style="4"/>
    <col min="14093" max="14093" width="12" style="4" customWidth="1"/>
    <col min="14094" max="14094" width="11.42578125" style="4" customWidth="1"/>
    <col min="14095" max="14096" width="12" style="4" customWidth="1"/>
    <col min="14097" max="14333" width="8.5703125" style="4"/>
    <col min="14334" max="14334" width="5.5703125" style="4" customWidth="1"/>
    <col min="14335" max="14335" width="13.7109375" style="4" customWidth="1"/>
    <col min="14336" max="14336" width="29" style="4" customWidth="1"/>
    <col min="14337" max="14337" width="14.42578125" style="4" customWidth="1"/>
    <col min="14338" max="14338" width="17.5703125" style="4" customWidth="1"/>
    <col min="14339" max="14339" width="17.7109375" style="4" customWidth="1"/>
    <col min="14340" max="14340" width="19.5703125" style="4" customWidth="1"/>
    <col min="14341" max="14341" width="21" style="4" customWidth="1"/>
    <col min="14342" max="14342" width="18.28515625" style="4" customWidth="1"/>
    <col min="14343" max="14345" width="16.5703125" style="4" customWidth="1"/>
    <col min="14346" max="14346" width="15.28515625" style="4" customWidth="1"/>
    <col min="14347" max="14347" width="25.5703125" style="4" customWidth="1"/>
    <col min="14348" max="14348" width="8.5703125" style="4"/>
    <col min="14349" max="14349" width="12" style="4" customWidth="1"/>
    <col min="14350" max="14350" width="11.42578125" style="4" customWidth="1"/>
    <col min="14351" max="14352" width="12" style="4" customWidth="1"/>
    <col min="14353" max="14589" width="8.5703125" style="4"/>
    <col min="14590" max="14590" width="5.5703125" style="4" customWidth="1"/>
    <col min="14591" max="14591" width="13.7109375" style="4" customWidth="1"/>
    <col min="14592" max="14592" width="29" style="4" customWidth="1"/>
    <col min="14593" max="14593" width="14.42578125" style="4" customWidth="1"/>
    <col min="14594" max="14594" width="17.5703125" style="4" customWidth="1"/>
    <col min="14595" max="14595" width="17.7109375" style="4" customWidth="1"/>
    <col min="14596" max="14596" width="19.5703125" style="4" customWidth="1"/>
    <col min="14597" max="14597" width="21" style="4" customWidth="1"/>
    <col min="14598" max="14598" width="18.28515625" style="4" customWidth="1"/>
    <col min="14599" max="14601" width="16.5703125" style="4" customWidth="1"/>
    <col min="14602" max="14602" width="15.28515625" style="4" customWidth="1"/>
    <col min="14603" max="14603" width="25.5703125" style="4" customWidth="1"/>
    <col min="14604" max="14604" width="8.5703125" style="4"/>
    <col min="14605" max="14605" width="12" style="4" customWidth="1"/>
    <col min="14606" max="14606" width="11.42578125" style="4" customWidth="1"/>
    <col min="14607" max="14608" width="12" style="4" customWidth="1"/>
    <col min="14609" max="14845" width="8.5703125" style="4"/>
    <col min="14846" max="14846" width="5.5703125" style="4" customWidth="1"/>
    <col min="14847" max="14847" width="13.7109375" style="4" customWidth="1"/>
    <col min="14848" max="14848" width="29" style="4" customWidth="1"/>
    <col min="14849" max="14849" width="14.42578125" style="4" customWidth="1"/>
    <col min="14850" max="14850" width="17.5703125" style="4" customWidth="1"/>
    <col min="14851" max="14851" width="17.7109375" style="4" customWidth="1"/>
    <col min="14852" max="14852" width="19.5703125" style="4" customWidth="1"/>
    <col min="14853" max="14853" width="21" style="4" customWidth="1"/>
    <col min="14854" max="14854" width="18.28515625" style="4" customWidth="1"/>
    <col min="14855" max="14857" width="16.5703125" style="4" customWidth="1"/>
    <col min="14858" max="14858" width="15.28515625" style="4" customWidth="1"/>
    <col min="14859" max="14859" width="25.5703125" style="4" customWidth="1"/>
    <col min="14860" max="14860" width="8.5703125" style="4"/>
    <col min="14861" max="14861" width="12" style="4" customWidth="1"/>
    <col min="14862" max="14862" width="11.42578125" style="4" customWidth="1"/>
    <col min="14863" max="14864" width="12" style="4" customWidth="1"/>
    <col min="14865" max="15101" width="8.5703125" style="4"/>
    <col min="15102" max="15102" width="5.5703125" style="4" customWidth="1"/>
    <col min="15103" max="15103" width="13.7109375" style="4" customWidth="1"/>
    <col min="15104" max="15104" width="29" style="4" customWidth="1"/>
    <col min="15105" max="15105" width="14.42578125" style="4" customWidth="1"/>
    <col min="15106" max="15106" width="17.5703125" style="4" customWidth="1"/>
    <col min="15107" max="15107" width="17.7109375" style="4" customWidth="1"/>
    <col min="15108" max="15108" width="19.5703125" style="4" customWidth="1"/>
    <col min="15109" max="15109" width="21" style="4" customWidth="1"/>
    <col min="15110" max="15110" width="18.28515625" style="4" customWidth="1"/>
    <col min="15111" max="15113" width="16.5703125" style="4" customWidth="1"/>
    <col min="15114" max="15114" width="15.28515625" style="4" customWidth="1"/>
    <col min="15115" max="15115" width="25.5703125" style="4" customWidth="1"/>
    <col min="15116" max="15116" width="8.5703125" style="4"/>
    <col min="15117" max="15117" width="12" style="4" customWidth="1"/>
    <col min="15118" max="15118" width="11.42578125" style="4" customWidth="1"/>
    <col min="15119" max="15120" width="12" style="4" customWidth="1"/>
    <col min="15121" max="15357" width="8.5703125" style="4"/>
    <col min="15358" max="15358" width="5.5703125" style="4" customWidth="1"/>
    <col min="15359" max="15359" width="13.7109375" style="4" customWidth="1"/>
    <col min="15360" max="15360" width="29" style="4" customWidth="1"/>
    <col min="15361" max="15361" width="14.42578125" style="4" customWidth="1"/>
    <col min="15362" max="15362" width="17.5703125" style="4" customWidth="1"/>
    <col min="15363" max="15363" width="17.7109375" style="4" customWidth="1"/>
    <col min="15364" max="15364" width="19.5703125" style="4" customWidth="1"/>
    <col min="15365" max="15365" width="21" style="4" customWidth="1"/>
    <col min="15366" max="15366" width="18.28515625" style="4" customWidth="1"/>
    <col min="15367" max="15369" width="16.5703125" style="4" customWidth="1"/>
    <col min="15370" max="15370" width="15.28515625" style="4" customWidth="1"/>
    <col min="15371" max="15371" width="25.5703125" style="4" customWidth="1"/>
    <col min="15372" max="15372" width="8.5703125" style="4"/>
    <col min="15373" max="15373" width="12" style="4" customWidth="1"/>
    <col min="15374" max="15374" width="11.42578125" style="4" customWidth="1"/>
    <col min="15375" max="15376" width="12" style="4" customWidth="1"/>
    <col min="15377" max="15613" width="8.5703125" style="4"/>
    <col min="15614" max="15614" width="5.5703125" style="4" customWidth="1"/>
    <col min="15615" max="15615" width="13.7109375" style="4" customWidth="1"/>
    <col min="15616" max="15616" width="29" style="4" customWidth="1"/>
    <col min="15617" max="15617" width="14.42578125" style="4" customWidth="1"/>
    <col min="15618" max="15618" width="17.5703125" style="4" customWidth="1"/>
    <col min="15619" max="15619" width="17.7109375" style="4" customWidth="1"/>
    <col min="15620" max="15620" width="19.5703125" style="4" customWidth="1"/>
    <col min="15621" max="15621" width="21" style="4" customWidth="1"/>
    <col min="15622" max="15622" width="18.28515625" style="4" customWidth="1"/>
    <col min="15623" max="15625" width="16.5703125" style="4" customWidth="1"/>
    <col min="15626" max="15626" width="15.28515625" style="4" customWidth="1"/>
    <col min="15627" max="15627" width="25.5703125" style="4" customWidth="1"/>
    <col min="15628" max="15628" width="8.5703125" style="4"/>
    <col min="15629" max="15629" width="12" style="4" customWidth="1"/>
    <col min="15630" max="15630" width="11.42578125" style="4" customWidth="1"/>
    <col min="15631" max="15632" width="12" style="4" customWidth="1"/>
    <col min="15633" max="15869" width="8.5703125" style="4"/>
    <col min="15870" max="15870" width="5.5703125" style="4" customWidth="1"/>
    <col min="15871" max="15871" width="13.7109375" style="4" customWidth="1"/>
    <col min="15872" max="15872" width="29" style="4" customWidth="1"/>
    <col min="15873" max="15873" width="14.42578125" style="4" customWidth="1"/>
    <col min="15874" max="15874" width="17.5703125" style="4" customWidth="1"/>
    <col min="15875" max="15875" width="17.7109375" style="4" customWidth="1"/>
    <col min="15876" max="15876" width="19.5703125" style="4" customWidth="1"/>
    <col min="15877" max="15877" width="21" style="4" customWidth="1"/>
    <col min="15878" max="15878" width="18.28515625" style="4" customWidth="1"/>
    <col min="15879" max="15881" width="16.5703125" style="4" customWidth="1"/>
    <col min="15882" max="15882" width="15.28515625" style="4" customWidth="1"/>
    <col min="15883" max="15883" width="25.5703125" style="4" customWidth="1"/>
    <col min="15884" max="15884" width="8.5703125" style="4"/>
    <col min="15885" max="15885" width="12" style="4" customWidth="1"/>
    <col min="15886" max="15886" width="11.42578125" style="4" customWidth="1"/>
    <col min="15887" max="15888" width="12" style="4" customWidth="1"/>
    <col min="15889" max="16125" width="8.5703125" style="4"/>
    <col min="16126" max="16126" width="5.5703125" style="4" customWidth="1"/>
    <col min="16127" max="16127" width="13.7109375" style="4" customWidth="1"/>
    <col min="16128" max="16128" width="29" style="4" customWidth="1"/>
    <col min="16129" max="16129" width="14.42578125" style="4" customWidth="1"/>
    <col min="16130" max="16130" width="17.5703125" style="4" customWidth="1"/>
    <col min="16131" max="16131" width="17.7109375" style="4" customWidth="1"/>
    <col min="16132" max="16132" width="19.5703125" style="4" customWidth="1"/>
    <col min="16133" max="16133" width="21" style="4" customWidth="1"/>
    <col min="16134" max="16134" width="18.28515625" style="4" customWidth="1"/>
    <col min="16135" max="16137" width="16.5703125" style="4" customWidth="1"/>
    <col min="16138" max="16138" width="15.28515625" style="4" customWidth="1"/>
    <col min="16139" max="16139" width="25.5703125" style="4" customWidth="1"/>
    <col min="16140" max="16140" width="8.5703125" style="4"/>
    <col min="16141" max="16141" width="12" style="4" customWidth="1"/>
    <col min="16142" max="16142" width="11.42578125" style="4" customWidth="1"/>
    <col min="16143" max="16144" width="12" style="4" customWidth="1"/>
    <col min="16145" max="16384" width="8.5703125" style="4"/>
  </cols>
  <sheetData>
    <row r="1" spans="1:16" ht="16.5" thickBot="1" x14ac:dyDescent="0.3"/>
    <row r="2" spans="1:16" ht="14.25" customHeight="1" x14ac:dyDescent="0.25">
      <c r="A2" s="270" t="s">
        <v>0</v>
      </c>
      <c r="B2" s="271"/>
      <c r="C2" s="271"/>
      <c r="D2" s="290" t="s">
        <v>158</v>
      </c>
      <c r="E2" s="290"/>
      <c r="F2" s="291"/>
      <c r="I2" s="272" t="s">
        <v>1</v>
      </c>
      <c r="J2" s="273"/>
      <c r="K2" s="274"/>
      <c r="M2" s="275"/>
      <c r="N2" s="275"/>
    </row>
    <row r="3" spans="1:16" ht="12.75" customHeight="1" x14ac:dyDescent="0.25">
      <c r="A3" s="276" t="s">
        <v>2</v>
      </c>
      <c r="B3" s="277"/>
      <c r="C3" s="277"/>
      <c r="D3" s="6"/>
      <c r="F3" s="8"/>
      <c r="H3" s="9"/>
      <c r="I3" s="281" t="s">
        <v>153</v>
      </c>
      <c r="J3" s="282"/>
      <c r="K3" s="283"/>
    </row>
    <row r="4" spans="1:16" ht="27" customHeight="1" thickBot="1" x14ac:dyDescent="0.3">
      <c r="A4" s="278" t="s">
        <v>3</v>
      </c>
      <c r="B4" s="279" t="s">
        <v>4</v>
      </c>
      <c r="C4" s="279" t="s">
        <v>4</v>
      </c>
      <c r="D4" s="287" t="s">
        <v>157</v>
      </c>
      <c r="E4" s="288"/>
      <c r="F4" s="289"/>
      <c r="I4" s="284"/>
      <c r="J4" s="285"/>
      <c r="K4" s="286"/>
    </row>
    <row r="5" spans="1:16" ht="14.25" customHeight="1" x14ac:dyDescent="0.25">
      <c r="A5" s="19"/>
      <c r="B5" s="19"/>
      <c r="C5" s="19"/>
      <c r="D5" s="19"/>
      <c r="E5" s="20"/>
      <c r="F5" s="20"/>
      <c r="G5" s="19"/>
      <c r="H5" s="19"/>
      <c r="I5" s="19"/>
      <c r="J5" s="19"/>
      <c r="K5" s="19"/>
      <c r="L5" s="21"/>
      <c r="M5" s="21"/>
    </row>
    <row r="6" spans="1:16" x14ac:dyDescent="0.25">
      <c r="A6" s="280" t="s">
        <v>161</v>
      </c>
      <c r="B6" s="280"/>
      <c r="C6" s="280"/>
      <c r="D6" s="280"/>
      <c r="E6" s="280"/>
      <c r="F6" s="280"/>
      <c r="G6" s="280"/>
      <c r="H6" s="280"/>
      <c r="I6" s="280"/>
      <c r="J6" s="280"/>
      <c r="K6" s="280"/>
      <c r="L6" s="280"/>
      <c r="M6" s="280"/>
    </row>
    <row r="7" spans="1:16" ht="90.6" customHeight="1" x14ac:dyDescent="0.25">
      <c r="A7" s="266" t="s">
        <v>5</v>
      </c>
      <c r="B7" s="22" t="s">
        <v>6</v>
      </c>
      <c r="C7" s="22" t="s">
        <v>28</v>
      </c>
      <c r="D7" s="22" t="s">
        <v>145</v>
      </c>
      <c r="E7" s="22"/>
      <c r="F7" s="22"/>
      <c r="G7" s="22" t="s">
        <v>29</v>
      </c>
      <c r="H7" s="22" t="s">
        <v>76</v>
      </c>
      <c r="I7" s="22" t="s">
        <v>77</v>
      </c>
      <c r="J7" s="22" t="s">
        <v>78</v>
      </c>
      <c r="K7" s="157" t="s">
        <v>33</v>
      </c>
      <c r="L7" s="22" t="s">
        <v>45</v>
      </c>
      <c r="M7" s="158" t="s">
        <v>44</v>
      </c>
    </row>
    <row r="8" spans="1:16" ht="18" customHeight="1" x14ac:dyDescent="0.25">
      <c r="A8" s="266"/>
      <c r="B8" s="23" t="s">
        <v>7</v>
      </c>
      <c r="C8" s="72">
        <v>60102.87</v>
      </c>
      <c r="D8" s="73">
        <f>178.02*13</f>
        <v>2314.2600000000002</v>
      </c>
      <c r="F8" s="102"/>
      <c r="G8" s="150">
        <f>+C8+D8</f>
        <v>62417.130000000005</v>
      </c>
      <c r="H8" s="68">
        <f>G8*24.2%</f>
        <v>15104.945460000001</v>
      </c>
      <c r="I8" s="68">
        <f>G8*7.1%*80%</f>
        <v>3545.2929839999997</v>
      </c>
      <c r="J8" s="68">
        <f>G8*8.5%</f>
        <v>5305.4560500000007</v>
      </c>
      <c r="K8" s="159">
        <f>+ROUND(+G8+H8+I8+J8,2)</f>
        <v>86372.82</v>
      </c>
      <c r="L8" s="102">
        <v>1</v>
      </c>
      <c r="M8" s="84">
        <f>+ROUND(L8*K8,2)</f>
        <v>86372.82</v>
      </c>
      <c r="N8" s="24"/>
    </row>
    <row r="9" spans="1:16" ht="18" customHeight="1" x14ac:dyDescent="0.25">
      <c r="A9" s="266"/>
      <c r="B9" s="23" t="s">
        <v>8</v>
      </c>
      <c r="C9" s="72">
        <v>47015.77</v>
      </c>
      <c r="D9" s="73">
        <f>139.22*13</f>
        <v>1809.86</v>
      </c>
      <c r="E9" s="29"/>
      <c r="F9" s="102"/>
      <c r="G9" s="150">
        <f>+C9+D9</f>
        <v>48825.63</v>
      </c>
      <c r="H9" s="68">
        <f>G9*24.2%</f>
        <v>11815.802459999999</v>
      </c>
      <c r="I9" s="68">
        <f>G9*7.1%*80%</f>
        <v>2773.2957839999999</v>
      </c>
      <c r="J9" s="68">
        <f>G9*8.5%</f>
        <v>4150.1785499999996</v>
      </c>
      <c r="K9" s="159">
        <f>+ROUND(+G9+H9+I9+J9,2)</f>
        <v>67564.91</v>
      </c>
      <c r="L9" s="102">
        <v>17</v>
      </c>
      <c r="M9" s="84">
        <f>+ROUND(L9*K9,2)</f>
        <v>1148603.47</v>
      </c>
      <c r="N9" s="24"/>
      <c r="P9" s="9"/>
    </row>
    <row r="10" spans="1:16" ht="14.25" customHeight="1" x14ac:dyDescent="0.25">
      <c r="A10" s="26"/>
      <c r="B10" s="27"/>
      <c r="C10" s="70"/>
      <c r="D10" s="70"/>
      <c r="E10" s="70"/>
      <c r="F10" s="70"/>
      <c r="G10" s="70"/>
      <c r="H10" s="70"/>
      <c r="I10" s="70"/>
      <c r="J10" s="70"/>
      <c r="K10" s="70"/>
      <c r="L10" s="70"/>
      <c r="M10" s="70"/>
      <c r="N10" s="24"/>
      <c r="P10" s="9"/>
    </row>
    <row r="11" spans="1:16" ht="94.5" customHeight="1" x14ac:dyDescent="0.25">
      <c r="A11" s="267" t="s">
        <v>9</v>
      </c>
      <c r="B11" s="28"/>
      <c r="C11" s="22" t="s">
        <v>10</v>
      </c>
      <c r="D11" s="22" t="s">
        <v>145</v>
      </c>
      <c r="E11" s="22" t="s">
        <v>34</v>
      </c>
      <c r="F11" s="22" t="s">
        <v>35</v>
      </c>
      <c r="G11" s="22" t="s">
        <v>11</v>
      </c>
      <c r="H11" s="22" t="s">
        <v>36</v>
      </c>
      <c r="I11" s="22"/>
      <c r="J11" s="22"/>
      <c r="K11" s="157" t="s">
        <v>33</v>
      </c>
      <c r="L11" s="22" t="s">
        <v>45</v>
      </c>
      <c r="M11" s="158" t="s">
        <v>44</v>
      </c>
      <c r="N11" s="24"/>
      <c r="P11" s="9"/>
    </row>
    <row r="12" spans="1:16" ht="14.25" customHeight="1" x14ac:dyDescent="0.25">
      <c r="A12" s="268"/>
      <c r="B12" s="29" t="s">
        <v>79</v>
      </c>
      <c r="C12" s="67">
        <v>35000</v>
      </c>
      <c r="D12" s="67">
        <f>103.64*13</f>
        <v>1347.32</v>
      </c>
      <c r="E12" s="67"/>
      <c r="F12" s="67"/>
      <c r="G12" s="67">
        <f>+C12+D12+E12+F12</f>
        <v>36347.32</v>
      </c>
      <c r="H12" s="67">
        <f>+(C12+D12+E12)*38.38%+(F12*32.7%)</f>
        <v>13950.101416000001</v>
      </c>
      <c r="I12" s="71"/>
      <c r="J12" s="67"/>
      <c r="K12" s="159" t="str">
        <f>+IF(E12&lt;&gt;0,+ROUND(+G12+H12+I12+J12,2),"0")</f>
        <v>0</v>
      </c>
      <c r="L12" s="69"/>
      <c r="M12" s="84">
        <f>+ROUND(L12*K12,2)</f>
        <v>0</v>
      </c>
      <c r="N12" s="24"/>
      <c r="P12" s="9"/>
    </row>
    <row r="13" spans="1:16" ht="14.25" customHeight="1" x14ac:dyDescent="0.25">
      <c r="A13" s="268"/>
      <c r="B13" s="27"/>
      <c r="C13" s="70"/>
      <c r="D13" s="70"/>
      <c r="E13" s="70"/>
      <c r="F13" s="70"/>
      <c r="G13" s="70"/>
      <c r="H13" s="70"/>
      <c r="I13" s="70"/>
      <c r="J13" s="70"/>
      <c r="K13" s="70"/>
      <c r="L13" s="70"/>
      <c r="M13" s="70"/>
      <c r="N13" s="24"/>
      <c r="P13" s="9"/>
    </row>
    <row r="14" spans="1:16" ht="87.6" customHeight="1" x14ac:dyDescent="0.25">
      <c r="A14" s="268"/>
      <c r="B14" s="28"/>
      <c r="C14" s="22" t="s">
        <v>38</v>
      </c>
      <c r="D14" s="22" t="s">
        <v>146</v>
      </c>
      <c r="E14" s="22" t="s">
        <v>80</v>
      </c>
      <c r="F14" s="22" t="s">
        <v>73</v>
      </c>
      <c r="G14" s="22" t="s">
        <v>40</v>
      </c>
      <c r="H14" s="22" t="s">
        <v>76</v>
      </c>
      <c r="I14" s="22" t="s">
        <v>77</v>
      </c>
      <c r="J14" s="22" t="s">
        <v>78</v>
      </c>
      <c r="K14" s="157" t="s">
        <v>33</v>
      </c>
      <c r="L14" s="22" t="s">
        <v>45</v>
      </c>
      <c r="M14" s="158" t="s">
        <v>44</v>
      </c>
      <c r="N14" s="24"/>
      <c r="P14" s="9"/>
    </row>
    <row r="15" spans="1:16" ht="15.75" customHeight="1" x14ac:dyDescent="0.25">
      <c r="A15" s="268"/>
      <c r="B15" s="29" t="s">
        <v>13</v>
      </c>
      <c r="C15" s="72">
        <v>23501.93</v>
      </c>
      <c r="D15" s="73">
        <f>75.38*12</f>
        <v>904.56</v>
      </c>
      <c r="E15" s="73"/>
      <c r="F15" s="74">
        <f>+ROUND((C15+D15+E15)/12,2)</f>
        <v>2033.87</v>
      </c>
      <c r="G15" s="73">
        <f>+F15+D15+C15+E15</f>
        <v>26440.36</v>
      </c>
      <c r="H15" s="67">
        <f>G15*24.2%</f>
        <v>6398.5671199999997</v>
      </c>
      <c r="I15" s="67">
        <f>G15*7.1%*80%</f>
        <v>1501.8124479999999</v>
      </c>
      <c r="J15" s="67">
        <f>G15*8.5%</f>
        <v>2247.4306000000001</v>
      </c>
      <c r="K15" s="159">
        <f>+ROUND(+G15+H15+I15+J15,2)</f>
        <v>36588.17</v>
      </c>
      <c r="L15" s="69">
        <v>141</v>
      </c>
      <c r="M15" s="84">
        <f>+ROUND(L15*K15,2)</f>
        <v>5158931.97</v>
      </c>
      <c r="N15" s="24"/>
    </row>
    <row r="16" spans="1:16" x14ac:dyDescent="0.25">
      <c r="A16" s="268"/>
      <c r="B16" s="30"/>
      <c r="C16" s="75"/>
      <c r="D16" s="76"/>
      <c r="E16" s="76"/>
      <c r="F16" s="75"/>
      <c r="G16" s="75"/>
      <c r="H16" s="75"/>
      <c r="I16" s="75"/>
      <c r="J16" s="75"/>
      <c r="K16" s="75"/>
      <c r="L16" s="77"/>
      <c r="M16" s="78"/>
      <c r="N16" s="24"/>
      <c r="O16" s="9"/>
    </row>
    <row r="17" spans="1:16" ht="15" customHeight="1" x14ac:dyDescent="0.25">
      <c r="A17" s="268"/>
      <c r="B17" s="29" t="s">
        <v>14</v>
      </c>
      <c r="C17" s="72">
        <v>19351.97</v>
      </c>
      <c r="D17" s="73">
        <f>62.06*12</f>
        <v>744.72</v>
      </c>
      <c r="E17" s="73"/>
      <c r="F17" s="74">
        <f>+ROUND((C17+D17+E17)/12,2)</f>
        <v>1674.72</v>
      </c>
      <c r="G17" s="73">
        <f>+F17+D17+C17+E17</f>
        <v>21771.41</v>
      </c>
      <c r="H17" s="67">
        <f>G17*24.2%</f>
        <v>5268.6812199999995</v>
      </c>
      <c r="I17" s="67">
        <f>G17*7.1%*80%</f>
        <v>1236.616088</v>
      </c>
      <c r="J17" s="67">
        <f>G17*8.5%</f>
        <v>1850.5698500000001</v>
      </c>
      <c r="K17" s="159">
        <f>+ROUND(+G17+H17+I17+J17,2)</f>
        <v>30127.279999999999</v>
      </c>
      <c r="L17" s="69">
        <v>251</v>
      </c>
      <c r="M17" s="84">
        <f>+ROUND(L17*K17,2)</f>
        <v>7561947.2800000003</v>
      </c>
      <c r="N17" s="24"/>
      <c r="P17" s="31"/>
    </row>
    <row r="18" spans="1:16" ht="15" customHeight="1" x14ac:dyDescent="0.25">
      <c r="A18" s="268"/>
      <c r="B18" s="32"/>
      <c r="C18" s="79"/>
      <c r="D18" s="76"/>
      <c r="E18" s="76"/>
      <c r="F18" s="76"/>
      <c r="G18" s="75"/>
      <c r="H18" s="76"/>
      <c r="I18" s="76"/>
      <c r="J18" s="76"/>
      <c r="K18" s="76"/>
      <c r="L18" s="80"/>
      <c r="M18" s="81"/>
      <c r="N18" s="24"/>
      <c r="P18" s="31"/>
    </row>
    <row r="19" spans="1:16" x14ac:dyDescent="0.25">
      <c r="A19" s="268"/>
      <c r="B19" s="29" t="s">
        <v>15</v>
      </c>
      <c r="C19" s="72">
        <v>18390.84</v>
      </c>
      <c r="D19" s="73">
        <f>58.98*12</f>
        <v>707.76</v>
      </c>
      <c r="E19" s="73"/>
      <c r="F19" s="74">
        <f>+ROUND((C19+D19+E19)/12,2)</f>
        <v>1591.55</v>
      </c>
      <c r="G19" s="73">
        <f>+F19+D19+C19+E19</f>
        <v>20690.150000000001</v>
      </c>
      <c r="H19" s="67">
        <f>G19*24.2%</f>
        <v>5007.0163000000002</v>
      </c>
      <c r="I19" s="67">
        <f>G19*7.1%*80%</f>
        <v>1175.2005200000001</v>
      </c>
      <c r="J19" s="67">
        <f>G19*8.5%</f>
        <v>1758.6627500000002</v>
      </c>
      <c r="K19" s="159">
        <f>+ROUND(+G19+H19+I19+J19,2)</f>
        <v>28631.03</v>
      </c>
      <c r="L19" s="69">
        <v>110</v>
      </c>
      <c r="M19" s="84">
        <f>+ROUND(L19*K19,2)</f>
        <v>3149413.3</v>
      </c>
      <c r="N19" s="24"/>
    </row>
    <row r="20" spans="1:16" x14ac:dyDescent="0.25">
      <c r="A20" s="269"/>
      <c r="B20" s="30"/>
      <c r="C20" s="75"/>
      <c r="D20" s="76"/>
      <c r="E20" s="76"/>
      <c r="F20" s="75"/>
      <c r="G20" s="75"/>
      <c r="H20" s="76"/>
      <c r="I20" s="76"/>
      <c r="J20" s="76"/>
      <c r="K20" s="76"/>
      <c r="L20" s="80"/>
      <c r="M20" s="81"/>
      <c r="N20" s="24"/>
    </row>
    <row r="21" spans="1:16" ht="35.25" customHeight="1" x14ac:dyDescent="0.3">
      <c r="C21" s="24"/>
      <c r="D21" s="24"/>
      <c r="E21" s="24"/>
      <c r="F21" s="24"/>
      <c r="G21" s="24"/>
      <c r="H21" s="24"/>
      <c r="I21" s="24"/>
      <c r="J21" s="24"/>
      <c r="K21" s="180" t="s">
        <v>16</v>
      </c>
      <c r="L21" s="148">
        <f>+SUM(L8:L19)</f>
        <v>520</v>
      </c>
      <c r="M21" s="149">
        <f>+SUM(M8:M19)</f>
        <v>17105268.84</v>
      </c>
      <c r="N21" s="24"/>
    </row>
    <row r="22" spans="1:16" ht="18" customHeight="1" x14ac:dyDescent="0.25">
      <c r="C22" s="24"/>
      <c r="D22" s="24"/>
      <c r="E22" s="24"/>
      <c r="F22" s="24"/>
      <c r="G22" s="24"/>
      <c r="H22" s="24"/>
      <c r="I22" s="24"/>
      <c r="J22" s="24"/>
      <c r="K22" s="24"/>
      <c r="L22" s="24"/>
      <c r="M22" s="24"/>
      <c r="N22" s="24"/>
    </row>
    <row r="23" spans="1:16" ht="18" customHeight="1" thickBot="1" x14ac:dyDescent="0.3">
      <c r="K23" s="7"/>
      <c r="L23" s="7"/>
      <c r="M23" s="7"/>
    </row>
    <row r="24" spans="1:16" ht="18" customHeight="1" x14ac:dyDescent="0.25">
      <c r="B24" s="294" t="s">
        <v>63</v>
      </c>
      <c r="C24" s="295"/>
      <c r="D24" s="295"/>
      <c r="E24" s="295"/>
      <c r="F24" s="295"/>
      <c r="G24" s="295"/>
      <c r="H24" s="295"/>
      <c r="I24" s="295"/>
      <c r="J24" s="295"/>
      <c r="K24" s="295"/>
      <c r="L24" s="295"/>
      <c r="M24" s="296"/>
      <c r="N24" s="35"/>
      <c r="O24" s="35"/>
    </row>
    <row r="25" spans="1:16" ht="20.25" customHeight="1" x14ac:dyDescent="0.25">
      <c r="B25" s="293" t="s">
        <v>81</v>
      </c>
      <c r="C25" s="293"/>
      <c r="D25" s="293"/>
      <c r="E25" s="293"/>
      <c r="F25" s="293"/>
      <c r="G25" s="293"/>
      <c r="H25" s="293"/>
      <c r="I25" s="293"/>
      <c r="J25" s="293"/>
      <c r="K25" s="293"/>
      <c r="L25" s="293"/>
      <c r="M25" s="293"/>
      <c r="N25" s="137"/>
      <c r="O25" s="137"/>
    </row>
    <row r="26" spans="1:16" ht="20.25" customHeight="1" x14ac:dyDescent="0.25">
      <c r="B26" s="293" t="s">
        <v>82</v>
      </c>
      <c r="C26" s="293"/>
      <c r="D26" s="293"/>
      <c r="E26" s="293"/>
      <c r="F26" s="293"/>
      <c r="G26" s="293"/>
      <c r="H26" s="293"/>
      <c r="I26" s="293"/>
      <c r="J26" s="293"/>
      <c r="K26" s="293"/>
      <c r="L26" s="293"/>
      <c r="M26" s="293"/>
      <c r="N26" s="137"/>
      <c r="O26" s="137"/>
    </row>
    <row r="27" spans="1:16" ht="53.25" customHeight="1" x14ac:dyDescent="0.25">
      <c r="B27" s="293" t="s">
        <v>138</v>
      </c>
      <c r="C27" s="293"/>
      <c r="D27" s="293"/>
      <c r="E27" s="293"/>
      <c r="F27" s="293"/>
      <c r="G27" s="293"/>
      <c r="H27" s="293"/>
      <c r="I27" s="293"/>
      <c r="J27" s="293"/>
      <c r="K27" s="293"/>
      <c r="L27" s="293"/>
      <c r="M27" s="293"/>
      <c r="N27" s="137"/>
      <c r="O27" s="137"/>
    </row>
    <row r="28" spans="1:16" x14ac:dyDescent="0.25">
      <c r="B28" s="292"/>
      <c r="C28" s="292"/>
      <c r="D28" s="292"/>
      <c r="E28" s="292"/>
      <c r="F28" s="292"/>
      <c r="G28" s="292"/>
      <c r="H28" s="292"/>
      <c r="I28" s="292"/>
      <c r="J28" s="292"/>
      <c r="K28" s="292"/>
      <c r="L28" s="292"/>
      <c r="M28" s="292"/>
      <c r="N28" s="292"/>
      <c r="O28" s="292"/>
    </row>
  </sheetData>
  <sheetProtection selectLockedCells="1" selectUnlockedCells="1"/>
  <mergeCells count="16">
    <mergeCell ref="B28:O28"/>
    <mergeCell ref="B25:M25"/>
    <mergeCell ref="B26:M26"/>
    <mergeCell ref="B27:M27"/>
    <mergeCell ref="B24:M24"/>
    <mergeCell ref="A7:A9"/>
    <mergeCell ref="A11:A20"/>
    <mergeCell ref="A2:C2"/>
    <mergeCell ref="I2:K2"/>
    <mergeCell ref="M2:N2"/>
    <mergeCell ref="A3:C3"/>
    <mergeCell ref="A4:C4"/>
    <mergeCell ref="A6:M6"/>
    <mergeCell ref="I3:K4"/>
    <mergeCell ref="D4:F4"/>
    <mergeCell ref="D2:F2"/>
  </mergeCells>
  <hyperlinks>
    <hyperlink ref="D4" r:id="rId1" xr:uid="{CD207E33-C266-4AA8-9FC1-440490D18C52}"/>
  </hyperlinks>
  <pageMargins left="0.2902777777777778" right="0.1701388888888889" top="0.35" bottom="0.45" header="0.51180555555555551" footer="0.51180555555555551"/>
  <pageSetup paperSize="9" scale="55" firstPageNumber="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D1382-122D-4417-BBF7-840A68843D40}">
  <sheetPr>
    <tabColor theme="3"/>
    <pageSetUpPr fitToPage="1"/>
  </sheetPr>
  <dimension ref="A1:R30"/>
  <sheetViews>
    <sheetView showGridLines="0" zoomScale="70" zoomScaleNormal="70" workbookViewId="0">
      <selection activeCell="U21" sqref="U21"/>
    </sheetView>
  </sheetViews>
  <sheetFormatPr defaultColWidth="8.5703125" defaultRowHeight="15.75" x14ac:dyDescent="0.25"/>
  <cols>
    <col min="1" max="1" width="5.5703125" style="4" customWidth="1"/>
    <col min="2" max="2" width="13.28515625" style="4" bestFit="1" customWidth="1"/>
    <col min="3" max="3" width="17.7109375" style="4" customWidth="1"/>
    <col min="4" max="4" width="17.28515625" style="4" customWidth="1"/>
    <col min="5" max="5" width="13.7109375" style="4" customWidth="1"/>
    <col min="6" max="6" width="16.28515625" style="4" customWidth="1"/>
    <col min="7" max="7" width="12.7109375" style="4" customWidth="1"/>
    <col min="8" max="8" width="18.7109375" style="4" customWidth="1"/>
    <col min="9" max="9" width="18.28515625" style="4" customWidth="1"/>
    <col min="10" max="10" width="17.85546875" style="4" customWidth="1"/>
    <col min="11" max="11" width="14.28515625" style="4" customWidth="1"/>
    <col min="12" max="12" width="13.7109375" style="4" bestFit="1" customWidth="1"/>
    <col min="13" max="13" width="13.5703125" style="4" customWidth="1"/>
    <col min="14" max="14" width="17.28515625" style="4" customWidth="1"/>
    <col min="15" max="15" width="12" style="4" customWidth="1"/>
    <col min="16" max="16" width="8.5703125" style="4"/>
    <col min="17" max="17" width="12" style="4" customWidth="1"/>
    <col min="18" max="18" width="11.42578125" style="4" customWidth="1"/>
    <col min="19" max="20" width="12" style="4" customWidth="1"/>
    <col min="21" max="255" width="8.5703125" style="4"/>
    <col min="256" max="256" width="5.5703125" style="4" customWidth="1"/>
    <col min="257" max="257" width="13.28515625" style="4" bestFit="1" customWidth="1"/>
    <col min="258" max="258" width="17.7109375" style="4" customWidth="1"/>
    <col min="259" max="259" width="17.28515625" style="4" customWidth="1"/>
    <col min="260" max="260" width="13.7109375" style="4" customWidth="1"/>
    <col min="261" max="261" width="16.28515625" style="4" customWidth="1"/>
    <col min="262" max="262" width="12.7109375" style="4" customWidth="1"/>
    <col min="263" max="263" width="19.5703125" style="4" customWidth="1"/>
    <col min="264" max="264" width="20" style="4" customWidth="1"/>
    <col min="265" max="265" width="11.7109375" style="4" customWidth="1"/>
    <col min="266" max="266" width="10.7109375" style="4" customWidth="1"/>
    <col min="267" max="267" width="13.7109375" style="4" bestFit="1" customWidth="1"/>
    <col min="268" max="268" width="13.5703125" style="4" customWidth="1"/>
    <col min="269" max="269" width="17.28515625" style="4" customWidth="1"/>
    <col min="270" max="270" width="21.7109375" style="4" customWidth="1"/>
    <col min="271" max="271" width="12" style="4" customWidth="1"/>
    <col min="272" max="272" width="8.5703125" style="4"/>
    <col min="273" max="273" width="12" style="4" customWidth="1"/>
    <col min="274" max="274" width="11.42578125" style="4" customWidth="1"/>
    <col min="275" max="276" width="12" style="4" customWidth="1"/>
    <col min="277" max="511" width="8.5703125" style="4"/>
    <col min="512" max="512" width="5.5703125" style="4" customWidth="1"/>
    <col min="513" max="513" width="13.28515625" style="4" bestFit="1" customWidth="1"/>
    <col min="514" max="514" width="17.7109375" style="4" customWidth="1"/>
    <col min="515" max="515" width="17.28515625" style="4" customWidth="1"/>
    <col min="516" max="516" width="13.7109375" style="4" customWidth="1"/>
    <col min="517" max="517" width="16.28515625" style="4" customWidth="1"/>
    <col min="518" max="518" width="12.7109375" style="4" customWidth="1"/>
    <col min="519" max="519" width="19.5703125" style="4" customWidth="1"/>
    <col min="520" max="520" width="20" style="4" customWidth="1"/>
    <col min="521" max="521" width="11.7109375" style="4" customWidth="1"/>
    <col min="522" max="522" width="10.7109375" style="4" customWidth="1"/>
    <col min="523" max="523" width="13.7109375" style="4" bestFit="1" customWidth="1"/>
    <col min="524" max="524" width="13.5703125" style="4" customWidth="1"/>
    <col min="525" max="525" width="17.28515625" style="4" customWidth="1"/>
    <col min="526" max="526" width="21.7109375" style="4" customWidth="1"/>
    <col min="527" max="527" width="12" style="4" customWidth="1"/>
    <col min="528" max="528" width="8.5703125" style="4"/>
    <col min="529" max="529" width="12" style="4" customWidth="1"/>
    <col min="530" max="530" width="11.42578125" style="4" customWidth="1"/>
    <col min="531" max="532" width="12" style="4" customWidth="1"/>
    <col min="533" max="767" width="8.5703125" style="4"/>
    <col min="768" max="768" width="5.5703125" style="4" customWidth="1"/>
    <col min="769" max="769" width="13.28515625" style="4" bestFit="1" customWidth="1"/>
    <col min="770" max="770" width="17.7109375" style="4" customWidth="1"/>
    <col min="771" max="771" width="17.28515625" style="4" customWidth="1"/>
    <col min="772" max="772" width="13.7109375" style="4" customWidth="1"/>
    <col min="773" max="773" width="16.28515625" style="4" customWidth="1"/>
    <col min="774" max="774" width="12.7109375" style="4" customWidth="1"/>
    <col min="775" max="775" width="19.5703125" style="4" customWidth="1"/>
    <col min="776" max="776" width="20" style="4" customWidth="1"/>
    <col min="777" max="777" width="11.7109375" style="4" customWidth="1"/>
    <col min="778" max="778" width="10.7109375" style="4" customWidth="1"/>
    <col min="779" max="779" width="13.7109375" style="4" bestFit="1" customWidth="1"/>
    <col min="780" max="780" width="13.5703125" style="4" customWidth="1"/>
    <col min="781" max="781" width="17.28515625" style="4" customWidth="1"/>
    <col min="782" max="782" width="21.7109375" style="4" customWidth="1"/>
    <col min="783" max="783" width="12" style="4" customWidth="1"/>
    <col min="784" max="784" width="8.5703125" style="4"/>
    <col min="785" max="785" width="12" style="4" customWidth="1"/>
    <col min="786" max="786" width="11.42578125" style="4" customWidth="1"/>
    <col min="787" max="788" width="12" style="4" customWidth="1"/>
    <col min="789" max="1023" width="8.5703125" style="4"/>
    <col min="1024" max="1024" width="5.5703125" style="4" customWidth="1"/>
    <col min="1025" max="1025" width="13.28515625" style="4" bestFit="1" customWidth="1"/>
    <col min="1026" max="1026" width="17.7109375" style="4" customWidth="1"/>
    <col min="1027" max="1027" width="17.28515625" style="4" customWidth="1"/>
    <col min="1028" max="1028" width="13.7109375" style="4" customWidth="1"/>
    <col min="1029" max="1029" width="16.28515625" style="4" customWidth="1"/>
    <col min="1030" max="1030" width="12.7109375" style="4" customWidth="1"/>
    <col min="1031" max="1031" width="19.5703125" style="4" customWidth="1"/>
    <col min="1032" max="1032" width="20" style="4" customWidth="1"/>
    <col min="1033" max="1033" width="11.7109375" style="4" customWidth="1"/>
    <col min="1034" max="1034" width="10.7109375" style="4" customWidth="1"/>
    <col min="1035" max="1035" width="13.7109375" style="4" bestFit="1" customWidth="1"/>
    <col min="1036" max="1036" width="13.5703125" style="4" customWidth="1"/>
    <col min="1037" max="1037" width="17.28515625" style="4" customWidth="1"/>
    <col min="1038" max="1038" width="21.7109375" style="4" customWidth="1"/>
    <col min="1039" max="1039" width="12" style="4" customWidth="1"/>
    <col min="1040" max="1040" width="8.5703125" style="4"/>
    <col min="1041" max="1041" width="12" style="4" customWidth="1"/>
    <col min="1042" max="1042" width="11.42578125" style="4" customWidth="1"/>
    <col min="1043" max="1044" width="12" style="4" customWidth="1"/>
    <col min="1045" max="1279" width="8.5703125" style="4"/>
    <col min="1280" max="1280" width="5.5703125" style="4" customWidth="1"/>
    <col min="1281" max="1281" width="13.28515625" style="4" bestFit="1" customWidth="1"/>
    <col min="1282" max="1282" width="17.7109375" style="4" customWidth="1"/>
    <col min="1283" max="1283" width="17.28515625" style="4" customWidth="1"/>
    <col min="1284" max="1284" width="13.7109375" style="4" customWidth="1"/>
    <col min="1285" max="1285" width="16.28515625" style="4" customWidth="1"/>
    <col min="1286" max="1286" width="12.7109375" style="4" customWidth="1"/>
    <col min="1287" max="1287" width="19.5703125" style="4" customWidth="1"/>
    <col min="1288" max="1288" width="20" style="4" customWidth="1"/>
    <col min="1289" max="1289" width="11.7109375" style="4" customWidth="1"/>
    <col min="1290" max="1290" width="10.7109375" style="4" customWidth="1"/>
    <col min="1291" max="1291" width="13.7109375" style="4" bestFit="1" customWidth="1"/>
    <col min="1292" max="1292" width="13.5703125" style="4" customWidth="1"/>
    <col min="1293" max="1293" width="17.28515625" style="4" customWidth="1"/>
    <col min="1294" max="1294" width="21.7109375" style="4" customWidth="1"/>
    <col min="1295" max="1295" width="12" style="4" customWidth="1"/>
    <col min="1296" max="1296" width="8.5703125" style="4"/>
    <col min="1297" max="1297" width="12" style="4" customWidth="1"/>
    <col min="1298" max="1298" width="11.42578125" style="4" customWidth="1"/>
    <col min="1299" max="1300" width="12" style="4" customWidth="1"/>
    <col min="1301" max="1535" width="8.5703125" style="4"/>
    <col min="1536" max="1536" width="5.5703125" style="4" customWidth="1"/>
    <col min="1537" max="1537" width="13.28515625" style="4" bestFit="1" customWidth="1"/>
    <col min="1538" max="1538" width="17.7109375" style="4" customWidth="1"/>
    <col min="1539" max="1539" width="17.28515625" style="4" customWidth="1"/>
    <col min="1540" max="1540" width="13.7109375" style="4" customWidth="1"/>
    <col min="1541" max="1541" width="16.28515625" style="4" customWidth="1"/>
    <col min="1542" max="1542" width="12.7109375" style="4" customWidth="1"/>
    <col min="1543" max="1543" width="19.5703125" style="4" customWidth="1"/>
    <col min="1544" max="1544" width="20" style="4" customWidth="1"/>
    <col min="1545" max="1545" width="11.7109375" style="4" customWidth="1"/>
    <col min="1546" max="1546" width="10.7109375" style="4" customWidth="1"/>
    <col min="1547" max="1547" width="13.7109375" style="4" bestFit="1" customWidth="1"/>
    <col min="1548" max="1548" width="13.5703125" style="4" customWidth="1"/>
    <col min="1549" max="1549" width="17.28515625" style="4" customWidth="1"/>
    <col min="1550" max="1550" width="21.7109375" style="4" customWidth="1"/>
    <col min="1551" max="1551" width="12" style="4" customWidth="1"/>
    <col min="1552" max="1552" width="8.5703125" style="4"/>
    <col min="1553" max="1553" width="12" style="4" customWidth="1"/>
    <col min="1554" max="1554" width="11.42578125" style="4" customWidth="1"/>
    <col min="1555" max="1556" width="12" style="4" customWidth="1"/>
    <col min="1557" max="1791" width="8.5703125" style="4"/>
    <col min="1792" max="1792" width="5.5703125" style="4" customWidth="1"/>
    <col min="1793" max="1793" width="13.28515625" style="4" bestFit="1" customWidth="1"/>
    <col min="1794" max="1794" width="17.7109375" style="4" customWidth="1"/>
    <col min="1795" max="1795" width="17.28515625" style="4" customWidth="1"/>
    <col min="1796" max="1796" width="13.7109375" style="4" customWidth="1"/>
    <col min="1797" max="1797" width="16.28515625" style="4" customWidth="1"/>
    <col min="1798" max="1798" width="12.7109375" style="4" customWidth="1"/>
    <col min="1799" max="1799" width="19.5703125" style="4" customWidth="1"/>
    <col min="1800" max="1800" width="20" style="4" customWidth="1"/>
    <col min="1801" max="1801" width="11.7109375" style="4" customWidth="1"/>
    <col min="1802" max="1802" width="10.7109375" style="4" customWidth="1"/>
    <col min="1803" max="1803" width="13.7109375" style="4" bestFit="1" customWidth="1"/>
    <col min="1804" max="1804" width="13.5703125" style="4" customWidth="1"/>
    <col min="1805" max="1805" width="17.28515625" style="4" customWidth="1"/>
    <col min="1806" max="1806" width="21.7109375" style="4" customWidth="1"/>
    <col min="1807" max="1807" width="12" style="4" customWidth="1"/>
    <col min="1808" max="1808" width="8.5703125" style="4"/>
    <col min="1809" max="1809" width="12" style="4" customWidth="1"/>
    <col min="1810" max="1810" width="11.42578125" style="4" customWidth="1"/>
    <col min="1811" max="1812" width="12" style="4" customWidth="1"/>
    <col min="1813" max="2047" width="8.5703125" style="4"/>
    <col min="2048" max="2048" width="5.5703125" style="4" customWidth="1"/>
    <col min="2049" max="2049" width="13.28515625" style="4" bestFit="1" customWidth="1"/>
    <col min="2050" max="2050" width="17.7109375" style="4" customWidth="1"/>
    <col min="2051" max="2051" width="17.28515625" style="4" customWidth="1"/>
    <col min="2052" max="2052" width="13.7109375" style="4" customWidth="1"/>
    <col min="2053" max="2053" width="16.28515625" style="4" customWidth="1"/>
    <col min="2054" max="2054" width="12.7109375" style="4" customWidth="1"/>
    <col min="2055" max="2055" width="19.5703125" style="4" customWidth="1"/>
    <col min="2056" max="2056" width="20" style="4" customWidth="1"/>
    <col min="2057" max="2057" width="11.7109375" style="4" customWidth="1"/>
    <col min="2058" max="2058" width="10.7109375" style="4" customWidth="1"/>
    <col min="2059" max="2059" width="13.7109375" style="4" bestFit="1" customWidth="1"/>
    <col min="2060" max="2060" width="13.5703125" style="4" customWidth="1"/>
    <col min="2061" max="2061" width="17.28515625" style="4" customWidth="1"/>
    <col min="2062" max="2062" width="21.7109375" style="4" customWidth="1"/>
    <col min="2063" max="2063" width="12" style="4" customWidth="1"/>
    <col min="2064" max="2064" width="8.5703125" style="4"/>
    <col min="2065" max="2065" width="12" style="4" customWidth="1"/>
    <col min="2066" max="2066" width="11.42578125" style="4" customWidth="1"/>
    <col min="2067" max="2068" width="12" style="4" customWidth="1"/>
    <col min="2069" max="2303" width="8.5703125" style="4"/>
    <col min="2304" max="2304" width="5.5703125" style="4" customWidth="1"/>
    <col min="2305" max="2305" width="13.28515625" style="4" bestFit="1" customWidth="1"/>
    <col min="2306" max="2306" width="17.7109375" style="4" customWidth="1"/>
    <col min="2307" max="2307" width="17.28515625" style="4" customWidth="1"/>
    <col min="2308" max="2308" width="13.7109375" style="4" customWidth="1"/>
    <col min="2309" max="2309" width="16.28515625" style="4" customWidth="1"/>
    <col min="2310" max="2310" width="12.7109375" style="4" customWidth="1"/>
    <col min="2311" max="2311" width="19.5703125" style="4" customWidth="1"/>
    <col min="2312" max="2312" width="20" style="4" customWidth="1"/>
    <col min="2313" max="2313" width="11.7109375" style="4" customWidth="1"/>
    <col min="2314" max="2314" width="10.7109375" style="4" customWidth="1"/>
    <col min="2315" max="2315" width="13.7109375" style="4" bestFit="1" customWidth="1"/>
    <col min="2316" max="2316" width="13.5703125" style="4" customWidth="1"/>
    <col min="2317" max="2317" width="17.28515625" style="4" customWidth="1"/>
    <col min="2318" max="2318" width="21.7109375" style="4" customWidth="1"/>
    <col min="2319" max="2319" width="12" style="4" customWidth="1"/>
    <col min="2320" max="2320" width="8.5703125" style="4"/>
    <col min="2321" max="2321" width="12" style="4" customWidth="1"/>
    <col min="2322" max="2322" width="11.42578125" style="4" customWidth="1"/>
    <col min="2323" max="2324" width="12" style="4" customWidth="1"/>
    <col min="2325" max="2559" width="8.5703125" style="4"/>
    <col min="2560" max="2560" width="5.5703125" style="4" customWidth="1"/>
    <col min="2561" max="2561" width="13.28515625" style="4" bestFit="1" customWidth="1"/>
    <col min="2562" max="2562" width="17.7109375" style="4" customWidth="1"/>
    <col min="2563" max="2563" width="17.28515625" style="4" customWidth="1"/>
    <col min="2564" max="2564" width="13.7109375" style="4" customWidth="1"/>
    <col min="2565" max="2565" width="16.28515625" style="4" customWidth="1"/>
    <col min="2566" max="2566" width="12.7109375" style="4" customWidth="1"/>
    <col min="2567" max="2567" width="19.5703125" style="4" customWidth="1"/>
    <col min="2568" max="2568" width="20" style="4" customWidth="1"/>
    <col min="2569" max="2569" width="11.7109375" style="4" customWidth="1"/>
    <col min="2570" max="2570" width="10.7109375" style="4" customWidth="1"/>
    <col min="2571" max="2571" width="13.7109375" style="4" bestFit="1" customWidth="1"/>
    <col min="2572" max="2572" width="13.5703125" style="4" customWidth="1"/>
    <col min="2573" max="2573" width="17.28515625" style="4" customWidth="1"/>
    <col min="2574" max="2574" width="21.7109375" style="4" customWidth="1"/>
    <col min="2575" max="2575" width="12" style="4" customWidth="1"/>
    <col min="2576" max="2576" width="8.5703125" style="4"/>
    <col min="2577" max="2577" width="12" style="4" customWidth="1"/>
    <col min="2578" max="2578" width="11.42578125" style="4" customWidth="1"/>
    <col min="2579" max="2580" width="12" style="4" customWidth="1"/>
    <col min="2581" max="2815" width="8.5703125" style="4"/>
    <col min="2816" max="2816" width="5.5703125" style="4" customWidth="1"/>
    <col min="2817" max="2817" width="13.28515625" style="4" bestFit="1" customWidth="1"/>
    <col min="2818" max="2818" width="17.7109375" style="4" customWidth="1"/>
    <col min="2819" max="2819" width="17.28515625" style="4" customWidth="1"/>
    <col min="2820" max="2820" width="13.7109375" style="4" customWidth="1"/>
    <col min="2821" max="2821" width="16.28515625" style="4" customWidth="1"/>
    <col min="2822" max="2822" width="12.7109375" style="4" customWidth="1"/>
    <col min="2823" max="2823" width="19.5703125" style="4" customWidth="1"/>
    <col min="2824" max="2824" width="20" style="4" customWidth="1"/>
    <col min="2825" max="2825" width="11.7109375" style="4" customWidth="1"/>
    <col min="2826" max="2826" width="10.7109375" style="4" customWidth="1"/>
    <col min="2827" max="2827" width="13.7109375" style="4" bestFit="1" customWidth="1"/>
    <col min="2828" max="2828" width="13.5703125" style="4" customWidth="1"/>
    <col min="2829" max="2829" width="17.28515625" style="4" customWidth="1"/>
    <col min="2830" max="2830" width="21.7109375" style="4" customWidth="1"/>
    <col min="2831" max="2831" width="12" style="4" customWidth="1"/>
    <col min="2832" max="2832" width="8.5703125" style="4"/>
    <col min="2833" max="2833" width="12" style="4" customWidth="1"/>
    <col min="2834" max="2834" width="11.42578125" style="4" customWidth="1"/>
    <col min="2835" max="2836" width="12" style="4" customWidth="1"/>
    <col min="2837" max="3071" width="8.5703125" style="4"/>
    <col min="3072" max="3072" width="5.5703125" style="4" customWidth="1"/>
    <col min="3073" max="3073" width="13.28515625" style="4" bestFit="1" customWidth="1"/>
    <col min="3074" max="3074" width="17.7109375" style="4" customWidth="1"/>
    <col min="3075" max="3075" width="17.28515625" style="4" customWidth="1"/>
    <col min="3076" max="3076" width="13.7109375" style="4" customWidth="1"/>
    <col min="3077" max="3077" width="16.28515625" style="4" customWidth="1"/>
    <col min="3078" max="3078" width="12.7109375" style="4" customWidth="1"/>
    <col min="3079" max="3079" width="19.5703125" style="4" customWidth="1"/>
    <col min="3080" max="3080" width="20" style="4" customWidth="1"/>
    <col min="3081" max="3081" width="11.7109375" style="4" customWidth="1"/>
    <col min="3082" max="3082" width="10.7109375" style="4" customWidth="1"/>
    <col min="3083" max="3083" width="13.7109375" style="4" bestFit="1" customWidth="1"/>
    <col min="3084" max="3084" width="13.5703125" style="4" customWidth="1"/>
    <col min="3085" max="3085" width="17.28515625" style="4" customWidth="1"/>
    <col min="3086" max="3086" width="21.7109375" style="4" customWidth="1"/>
    <col min="3087" max="3087" width="12" style="4" customWidth="1"/>
    <col min="3088" max="3088" width="8.5703125" style="4"/>
    <col min="3089" max="3089" width="12" style="4" customWidth="1"/>
    <col min="3090" max="3090" width="11.42578125" style="4" customWidth="1"/>
    <col min="3091" max="3092" width="12" style="4" customWidth="1"/>
    <col min="3093" max="3327" width="8.5703125" style="4"/>
    <col min="3328" max="3328" width="5.5703125" style="4" customWidth="1"/>
    <col min="3329" max="3329" width="13.28515625" style="4" bestFit="1" customWidth="1"/>
    <col min="3330" max="3330" width="17.7109375" style="4" customWidth="1"/>
    <col min="3331" max="3331" width="17.28515625" style="4" customWidth="1"/>
    <col min="3332" max="3332" width="13.7109375" style="4" customWidth="1"/>
    <col min="3333" max="3333" width="16.28515625" style="4" customWidth="1"/>
    <col min="3334" max="3334" width="12.7109375" style="4" customWidth="1"/>
    <col min="3335" max="3335" width="19.5703125" style="4" customWidth="1"/>
    <col min="3336" max="3336" width="20" style="4" customWidth="1"/>
    <col min="3337" max="3337" width="11.7109375" style="4" customWidth="1"/>
    <col min="3338" max="3338" width="10.7109375" style="4" customWidth="1"/>
    <col min="3339" max="3339" width="13.7109375" style="4" bestFit="1" customWidth="1"/>
    <col min="3340" max="3340" width="13.5703125" style="4" customWidth="1"/>
    <col min="3341" max="3341" width="17.28515625" style="4" customWidth="1"/>
    <col min="3342" max="3342" width="21.7109375" style="4" customWidth="1"/>
    <col min="3343" max="3343" width="12" style="4" customWidth="1"/>
    <col min="3344" max="3344" width="8.5703125" style="4"/>
    <col min="3345" max="3345" width="12" style="4" customWidth="1"/>
    <col min="3346" max="3346" width="11.42578125" style="4" customWidth="1"/>
    <col min="3347" max="3348" width="12" style="4" customWidth="1"/>
    <col min="3349" max="3583" width="8.5703125" style="4"/>
    <col min="3584" max="3584" width="5.5703125" style="4" customWidth="1"/>
    <col min="3585" max="3585" width="13.28515625" style="4" bestFit="1" customWidth="1"/>
    <col min="3586" max="3586" width="17.7109375" style="4" customWidth="1"/>
    <col min="3587" max="3587" width="17.28515625" style="4" customWidth="1"/>
    <col min="3588" max="3588" width="13.7109375" style="4" customWidth="1"/>
    <col min="3589" max="3589" width="16.28515625" style="4" customWidth="1"/>
    <col min="3590" max="3590" width="12.7109375" style="4" customWidth="1"/>
    <col min="3591" max="3591" width="19.5703125" style="4" customWidth="1"/>
    <col min="3592" max="3592" width="20" style="4" customWidth="1"/>
    <col min="3593" max="3593" width="11.7109375" style="4" customWidth="1"/>
    <col min="3594" max="3594" width="10.7109375" style="4" customWidth="1"/>
    <col min="3595" max="3595" width="13.7109375" style="4" bestFit="1" customWidth="1"/>
    <col min="3596" max="3596" width="13.5703125" style="4" customWidth="1"/>
    <col min="3597" max="3597" width="17.28515625" style="4" customWidth="1"/>
    <col min="3598" max="3598" width="21.7109375" style="4" customWidth="1"/>
    <col min="3599" max="3599" width="12" style="4" customWidth="1"/>
    <col min="3600" max="3600" width="8.5703125" style="4"/>
    <col min="3601" max="3601" width="12" style="4" customWidth="1"/>
    <col min="3602" max="3602" width="11.42578125" style="4" customWidth="1"/>
    <col min="3603" max="3604" width="12" style="4" customWidth="1"/>
    <col min="3605" max="3839" width="8.5703125" style="4"/>
    <col min="3840" max="3840" width="5.5703125" style="4" customWidth="1"/>
    <col min="3841" max="3841" width="13.28515625" style="4" bestFit="1" customWidth="1"/>
    <col min="3842" max="3842" width="17.7109375" style="4" customWidth="1"/>
    <col min="3843" max="3843" width="17.28515625" style="4" customWidth="1"/>
    <col min="3844" max="3844" width="13.7109375" style="4" customWidth="1"/>
    <col min="3845" max="3845" width="16.28515625" style="4" customWidth="1"/>
    <col min="3846" max="3846" width="12.7109375" style="4" customWidth="1"/>
    <col min="3847" max="3847" width="19.5703125" style="4" customWidth="1"/>
    <col min="3848" max="3848" width="20" style="4" customWidth="1"/>
    <col min="3849" max="3849" width="11.7109375" style="4" customWidth="1"/>
    <col min="3850" max="3850" width="10.7109375" style="4" customWidth="1"/>
    <col min="3851" max="3851" width="13.7109375" style="4" bestFit="1" customWidth="1"/>
    <col min="3852" max="3852" width="13.5703125" style="4" customWidth="1"/>
    <col min="3853" max="3853" width="17.28515625" style="4" customWidth="1"/>
    <col min="3854" max="3854" width="21.7109375" style="4" customWidth="1"/>
    <col min="3855" max="3855" width="12" style="4" customWidth="1"/>
    <col min="3856" max="3856" width="8.5703125" style="4"/>
    <col min="3857" max="3857" width="12" style="4" customWidth="1"/>
    <col min="3858" max="3858" width="11.42578125" style="4" customWidth="1"/>
    <col min="3859" max="3860" width="12" style="4" customWidth="1"/>
    <col min="3861" max="4095" width="8.5703125" style="4"/>
    <col min="4096" max="4096" width="5.5703125" style="4" customWidth="1"/>
    <col min="4097" max="4097" width="13.28515625" style="4" bestFit="1" customWidth="1"/>
    <col min="4098" max="4098" width="17.7109375" style="4" customWidth="1"/>
    <col min="4099" max="4099" width="17.28515625" style="4" customWidth="1"/>
    <col min="4100" max="4100" width="13.7109375" style="4" customWidth="1"/>
    <col min="4101" max="4101" width="16.28515625" style="4" customWidth="1"/>
    <col min="4102" max="4102" width="12.7109375" style="4" customWidth="1"/>
    <col min="4103" max="4103" width="19.5703125" style="4" customWidth="1"/>
    <col min="4104" max="4104" width="20" style="4" customWidth="1"/>
    <col min="4105" max="4105" width="11.7109375" style="4" customWidth="1"/>
    <col min="4106" max="4106" width="10.7109375" style="4" customWidth="1"/>
    <col min="4107" max="4107" width="13.7109375" style="4" bestFit="1" customWidth="1"/>
    <col min="4108" max="4108" width="13.5703125" style="4" customWidth="1"/>
    <col min="4109" max="4109" width="17.28515625" style="4" customWidth="1"/>
    <col min="4110" max="4110" width="21.7109375" style="4" customWidth="1"/>
    <col min="4111" max="4111" width="12" style="4" customWidth="1"/>
    <col min="4112" max="4112" width="8.5703125" style="4"/>
    <col min="4113" max="4113" width="12" style="4" customWidth="1"/>
    <col min="4114" max="4114" width="11.42578125" style="4" customWidth="1"/>
    <col min="4115" max="4116" width="12" style="4" customWidth="1"/>
    <col min="4117" max="4351" width="8.5703125" style="4"/>
    <col min="4352" max="4352" width="5.5703125" style="4" customWidth="1"/>
    <col min="4353" max="4353" width="13.28515625" style="4" bestFit="1" customWidth="1"/>
    <col min="4354" max="4354" width="17.7109375" style="4" customWidth="1"/>
    <col min="4355" max="4355" width="17.28515625" style="4" customWidth="1"/>
    <col min="4356" max="4356" width="13.7109375" style="4" customWidth="1"/>
    <col min="4357" max="4357" width="16.28515625" style="4" customWidth="1"/>
    <col min="4358" max="4358" width="12.7109375" style="4" customWidth="1"/>
    <col min="4359" max="4359" width="19.5703125" style="4" customWidth="1"/>
    <col min="4360" max="4360" width="20" style="4" customWidth="1"/>
    <col min="4361" max="4361" width="11.7109375" style="4" customWidth="1"/>
    <col min="4362" max="4362" width="10.7109375" style="4" customWidth="1"/>
    <col min="4363" max="4363" width="13.7109375" style="4" bestFit="1" customWidth="1"/>
    <col min="4364" max="4364" width="13.5703125" style="4" customWidth="1"/>
    <col min="4365" max="4365" width="17.28515625" style="4" customWidth="1"/>
    <col min="4366" max="4366" width="21.7109375" style="4" customWidth="1"/>
    <col min="4367" max="4367" width="12" style="4" customWidth="1"/>
    <col min="4368" max="4368" width="8.5703125" style="4"/>
    <col min="4369" max="4369" width="12" style="4" customWidth="1"/>
    <col min="4370" max="4370" width="11.42578125" style="4" customWidth="1"/>
    <col min="4371" max="4372" width="12" style="4" customWidth="1"/>
    <col min="4373" max="4607" width="8.5703125" style="4"/>
    <col min="4608" max="4608" width="5.5703125" style="4" customWidth="1"/>
    <col min="4609" max="4609" width="13.28515625" style="4" bestFit="1" customWidth="1"/>
    <col min="4610" max="4610" width="17.7109375" style="4" customWidth="1"/>
    <col min="4611" max="4611" width="17.28515625" style="4" customWidth="1"/>
    <col min="4612" max="4612" width="13.7109375" style="4" customWidth="1"/>
    <col min="4613" max="4613" width="16.28515625" style="4" customWidth="1"/>
    <col min="4614" max="4614" width="12.7109375" style="4" customWidth="1"/>
    <col min="4615" max="4615" width="19.5703125" style="4" customWidth="1"/>
    <col min="4616" max="4616" width="20" style="4" customWidth="1"/>
    <col min="4617" max="4617" width="11.7109375" style="4" customWidth="1"/>
    <col min="4618" max="4618" width="10.7109375" style="4" customWidth="1"/>
    <col min="4619" max="4619" width="13.7109375" style="4" bestFit="1" customWidth="1"/>
    <col min="4620" max="4620" width="13.5703125" style="4" customWidth="1"/>
    <col min="4621" max="4621" width="17.28515625" style="4" customWidth="1"/>
    <col min="4622" max="4622" width="21.7109375" style="4" customWidth="1"/>
    <col min="4623" max="4623" width="12" style="4" customWidth="1"/>
    <col min="4624" max="4624" width="8.5703125" style="4"/>
    <col min="4625" max="4625" width="12" style="4" customWidth="1"/>
    <col min="4626" max="4626" width="11.42578125" style="4" customWidth="1"/>
    <col min="4627" max="4628" width="12" style="4" customWidth="1"/>
    <col min="4629" max="4863" width="8.5703125" style="4"/>
    <col min="4864" max="4864" width="5.5703125" style="4" customWidth="1"/>
    <col min="4865" max="4865" width="13.28515625" style="4" bestFit="1" customWidth="1"/>
    <col min="4866" max="4866" width="17.7109375" style="4" customWidth="1"/>
    <col min="4867" max="4867" width="17.28515625" style="4" customWidth="1"/>
    <col min="4868" max="4868" width="13.7109375" style="4" customWidth="1"/>
    <col min="4869" max="4869" width="16.28515625" style="4" customWidth="1"/>
    <col min="4870" max="4870" width="12.7109375" style="4" customWidth="1"/>
    <col min="4871" max="4871" width="19.5703125" style="4" customWidth="1"/>
    <col min="4872" max="4872" width="20" style="4" customWidth="1"/>
    <col min="4873" max="4873" width="11.7109375" style="4" customWidth="1"/>
    <col min="4874" max="4874" width="10.7109375" style="4" customWidth="1"/>
    <col min="4875" max="4875" width="13.7109375" style="4" bestFit="1" customWidth="1"/>
    <col min="4876" max="4876" width="13.5703125" style="4" customWidth="1"/>
    <col min="4877" max="4877" width="17.28515625" style="4" customWidth="1"/>
    <col min="4878" max="4878" width="21.7109375" style="4" customWidth="1"/>
    <col min="4879" max="4879" width="12" style="4" customWidth="1"/>
    <col min="4880" max="4880" width="8.5703125" style="4"/>
    <col min="4881" max="4881" width="12" style="4" customWidth="1"/>
    <col min="4882" max="4882" width="11.42578125" style="4" customWidth="1"/>
    <col min="4883" max="4884" width="12" style="4" customWidth="1"/>
    <col min="4885" max="5119" width="8.5703125" style="4"/>
    <col min="5120" max="5120" width="5.5703125" style="4" customWidth="1"/>
    <col min="5121" max="5121" width="13.28515625" style="4" bestFit="1" customWidth="1"/>
    <col min="5122" max="5122" width="17.7109375" style="4" customWidth="1"/>
    <col min="5123" max="5123" width="17.28515625" style="4" customWidth="1"/>
    <col min="5124" max="5124" width="13.7109375" style="4" customWidth="1"/>
    <col min="5125" max="5125" width="16.28515625" style="4" customWidth="1"/>
    <col min="5126" max="5126" width="12.7109375" style="4" customWidth="1"/>
    <col min="5127" max="5127" width="19.5703125" style="4" customWidth="1"/>
    <col min="5128" max="5128" width="20" style="4" customWidth="1"/>
    <col min="5129" max="5129" width="11.7109375" style="4" customWidth="1"/>
    <col min="5130" max="5130" width="10.7109375" style="4" customWidth="1"/>
    <col min="5131" max="5131" width="13.7109375" style="4" bestFit="1" customWidth="1"/>
    <col min="5132" max="5132" width="13.5703125" style="4" customWidth="1"/>
    <col min="5133" max="5133" width="17.28515625" style="4" customWidth="1"/>
    <col min="5134" max="5134" width="21.7109375" style="4" customWidth="1"/>
    <col min="5135" max="5135" width="12" style="4" customWidth="1"/>
    <col min="5136" max="5136" width="8.5703125" style="4"/>
    <col min="5137" max="5137" width="12" style="4" customWidth="1"/>
    <col min="5138" max="5138" width="11.42578125" style="4" customWidth="1"/>
    <col min="5139" max="5140" width="12" style="4" customWidth="1"/>
    <col min="5141" max="5375" width="8.5703125" style="4"/>
    <col min="5376" max="5376" width="5.5703125" style="4" customWidth="1"/>
    <col min="5377" max="5377" width="13.28515625" style="4" bestFit="1" customWidth="1"/>
    <col min="5378" max="5378" width="17.7109375" style="4" customWidth="1"/>
    <col min="5379" max="5379" width="17.28515625" style="4" customWidth="1"/>
    <col min="5380" max="5380" width="13.7109375" style="4" customWidth="1"/>
    <col min="5381" max="5381" width="16.28515625" style="4" customWidth="1"/>
    <col min="5382" max="5382" width="12.7109375" style="4" customWidth="1"/>
    <col min="5383" max="5383" width="19.5703125" style="4" customWidth="1"/>
    <col min="5384" max="5384" width="20" style="4" customWidth="1"/>
    <col min="5385" max="5385" width="11.7109375" style="4" customWidth="1"/>
    <col min="5386" max="5386" width="10.7109375" style="4" customWidth="1"/>
    <col min="5387" max="5387" width="13.7109375" style="4" bestFit="1" customWidth="1"/>
    <col min="5388" max="5388" width="13.5703125" style="4" customWidth="1"/>
    <col min="5389" max="5389" width="17.28515625" style="4" customWidth="1"/>
    <col min="5390" max="5390" width="21.7109375" style="4" customWidth="1"/>
    <col min="5391" max="5391" width="12" style="4" customWidth="1"/>
    <col min="5392" max="5392" width="8.5703125" style="4"/>
    <col min="5393" max="5393" width="12" style="4" customWidth="1"/>
    <col min="5394" max="5394" width="11.42578125" style="4" customWidth="1"/>
    <col min="5395" max="5396" width="12" style="4" customWidth="1"/>
    <col min="5397" max="5631" width="8.5703125" style="4"/>
    <col min="5632" max="5632" width="5.5703125" style="4" customWidth="1"/>
    <col min="5633" max="5633" width="13.28515625" style="4" bestFit="1" customWidth="1"/>
    <col min="5634" max="5634" width="17.7109375" style="4" customWidth="1"/>
    <col min="5635" max="5635" width="17.28515625" style="4" customWidth="1"/>
    <col min="5636" max="5636" width="13.7109375" style="4" customWidth="1"/>
    <col min="5637" max="5637" width="16.28515625" style="4" customWidth="1"/>
    <col min="5638" max="5638" width="12.7109375" style="4" customWidth="1"/>
    <col min="5639" max="5639" width="19.5703125" style="4" customWidth="1"/>
    <col min="5640" max="5640" width="20" style="4" customWidth="1"/>
    <col min="5641" max="5641" width="11.7109375" style="4" customWidth="1"/>
    <col min="5642" max="5642" width="10.7109375" style="4" customWidth="1"/>
    <col min="5643" max="5643" width="13.7109375" style="4" bestFit="1" customWidth="1"/>
    <col min="5644" max="5644" width="13.5703125" style="4" customWidth="1"/>
    <col min="5645" max="5645" width="17.28515625" style="4" customWidth="1"/>
    <col min="5646" max="5646" width="21.7109375" style="4" customWidth="1"/>
    <col min="5647" max="5647" width="12" style="4" customWidth="1"/>
    <col min="5648" max="5648" width="8.5703125" style="4"/>
    <col min="5649" max="5649" width="12" style="4" customWidth="1"/>
    <col min="5650" max="5650" width="11.42578125" style="4" customWidth="1"/>
    <col min="5651" max="5652" width="12" style="4" customWidth="1"/>
    <col min="5653" max="5887" width="8.5703125" style="4"/>
    <col min="5888" max="5888" width="5.5703125" style="4" customWidth="1"/>
    <col min="5889" max="5889" width="13.28515625" style="4" bestFit="1" customWidth="1"/>
    <col min="5890" max="5890" width="17.7109375" style="4" customWidth="1"/>
    <col min="5891" max="5891" width="17.28515625" style="4" customWidth="1"/>
    <col min="5892" max="5892" width="13.7109375" style="4" customWidth="1"/>
    <col min="5893" max="5893" width="16.28515625" style="4" customWidth="1"/>
    <col min="5894" max="5894" width="12.7109375" style="4" customWidth="1"/>
    <col min="5895" max="5895" width="19.5703125" style="4" customWidth="1"/>
    <col min="5896" max="5896" width="20" style="4" customWidth="1"/>
    <col min="5897" max="5897" width="11.7109375" style="4" customWidth="1"/>
    <col min="5898" max="5898" width="10.7109375" style="4" customWidth="1"/>
    <col min="5899" max="5899" width="13.7109375" style="4" bestFit="1" customWidth="1"/>
    <col min="5900" max="5900" width="13.5703125" style="4" customWidth="1"/>
    <col min="5901" max="5901" width="17.28515625" style="4" customWidth="1"/>
    <col min="5902" max="5902" width="21.7109375" style="4" customWidth="1"/>
    <col min="5903" max="5903" width="12" style="4" customWidth="1"/>
    <col min="5904" max="5904" width="8.5703125" style="4"/>
    <col min="5905" max="5905" width="12" style="4" customWidth="1"/>
    <col min="5906" max="5906" width="11.42578125" style="4" customWidth="1"/>
    <col min="5907" max="5908" width="12" style="4" customWidth="1"/>
    <col min="5909" max="6143" width="8.5703125" style="4"/>
    <col min="6144" max="6144" width="5.5703125" style="4" customWidth="1"/>
    <col min="6145" max="6145" width="13.28515625" style="4" bestFit="1" customWidth="1"/>
    <col min="6146" max="6146" width="17.7109375" style="4" customWidth="1"/>
    <col min="6147" max="6147" width="17.28515625" style="4" customWidth="1"/>
    <col min="6148" max="6148" width="13.7109375" style="4" customWidth="1"/>
    <col min="6149" max="6149" width="16.28515625" style="4" customWidth="1"/>
    <col min="6150" max="6150" width="12.7109375" style="4" customWidth="1"/>
    <col min="6151" max="6151" width="19.5703125" style="4" customWidth="1"/>
    <col min="6152" max="6152" width="20" style="4" customWidth="1"/>
    <col min="6153" max="6153" width="11.7109375" style="4" customWidth="1"/>
    <col min="6154" max="6154" width="10.7109375" style="4" customWidth="1"/>
    <col min="6155" max="6155" width="13.7109375" style="4" bestFit="1" customWidth="1"/>
    <col min="6156" max="6156" width="13.5703125" style="4" customWidth="1"/>
    <col min="6157" max="6157" width="17.28515625" style="4" customWidth="1"/>
    <col min="6158" max="6158" width="21.7109375" style="4" customWidth="1"/>
    <col min="6159" max="6159" width="12" style="4" customWidth="1"/>
    <col min="6160" max="6160" width="8.5703125" style="4"/>
    <col min="6161" max="6161" width="12" style="4" customWidth="1"/>
    <col min="6162" max="6162" width="11.42578125" style="4" customWidth="1"/>
    <col min="6163" max="6164" width="12" style="4" customWidth="1"/>
    <col min="6165" max="6399" width="8.5703125" style="4"/>
    <col min="6400" max="6400" width="5.5703125" style="4" customWidth="1"/>
    <col min="6401" max="6401" width="13.28515625" style="4" bestFit="1" customWidth="1"/>
    <col min="6402" max="6402" width="17.7109375" style="4" customWidth="1"/>
    <col min="6403" max="6403" width="17.28515625" style="4" customWidth="1"/>
    <col min="6404" max="6404" width="13.7109375" style="4" customWidth="1"/>
    <col min="6405" max="6405" width="16.28515625" style="4" customWidth="1"/>
    <col min="6406" max="6406" width="12.7109375" style="4" customWidth="1"/>
    <col min="6407" max="6407" width="19.5703125" style="4" customWidth="1"/>
    <col min="6408" max="6408" width="20" style="4" customWidth="1"/>
    <col min="6409" max="6409" width="11.7109375" style="4" customWidth="1"/>
    <col min="6410" max="6410" width="10.7109375" style="4" customWidth="1"/>
    <col min="6411" max="6411" width="13.7109375" style="4" bestFit="1" customWidth="1"/>
    <col min="6412" max="6412" width="13.5703125" style="4" customWidth="1"/>
    <col min="6413" max="6413" width="17.28515625" style="4" customWidth="1"/>
    <col min="6414" max="6414" width="21.7109375" style="4" customWidth="1"/>
    <col min="6415" max="6415" width="12" style="4" customWidth="1"/>
    <col min="6416" max="6416" width="8.5703125" style="4"/>
    <col min="6417" max="6417" width="12" style="4" customWidth="1"/>
    <col min="6418" max="6418" width="11.42578125" style="4" customWidth="1"/>
    <col min="6419" max="6420" width="12" style="4" customWidth="1"/>
    <col min="6421" max="6655" width="8.5703125" style="4"/>
    <col min="6656" max="6656" width="5.5703125" style="4" customWidth="1"/>
    <col min="6657" max="6657" width="13.28515625" style="4" bestFit="1" customWidth="1"/>
    <col min="6658" max="6658" width="17.7109375" style="4" customWidth="1"/>
    <col min="6659" max="6659" width="17.28515625" style="4" customWidth="1"/>
    <col min="6660" max="6660" width="13.7109375" style="4" customWidth="1"/>
    <col min="6661" max="6661" width="16.28515625" style="4" customWidth="1"/>
    <col min="6662" max="6662" width="12.7109375" style="4" customWidth="1"/>
    <col min="6663" max="6663" width="19.5703125" style="4" customWidth="1"/>
    <col min="6664" max="6664" width="20" style="4" customWidth="1"/>
    <col min="6665" max="6665" width="11.7109375" style="4" customWidth="1"/>
    <col min="6666" max="6666" width="10.7109375" style="4" customWidth="1"/>
    <col min="6667" max="6667" width="13.7109375" style="4" bestFit="1" customWidth="1"/>
    <col min="6668" max="6668" width="13.5703125" style="4" customWidth="1"/>
    <col min="6669" max="6669" width="17.28515625" style="4" customWidth="1"/>
    <col min="6670" max="6670" width="21.7109375" style="4" customWidth="1"/>
    <col min="6671" max="6671" width="12" style="4" customWidth="1"/>
    <col min="6672" max="6672" width="8.5703125" style="4"/>
    <col min="6673" max="6673" width="12" style="4" customWidth="1"/>
    <col min="6674" max="6674" width="11.42578125" style="4" customWidth="1"/>
    <col min="6675" max="6676" width="12" style="4" customWidth="1"/>
    <col min="6677" max="6911" width="8.5703125" style="4"/>
    <col min="6912" max="6912" width="5.5703125" style="4" customWidth="1"/>
    <col min="6913" max="6913" width="13.28515625" style="4" bestFit="1" customWidth="1"/>
    <col min="6914" max="6914" width="17.7109375" style="4" customWidth="1"/>
    <col min="6915" max="6915" width="17.28515625" style="4" customWidth="1"/>
    <col min="6916" max="6916" width="13.7109375" style="4" customWidth="1"/>
    <col min="6917" max="6917" width="16.28515625" style="4" customWidth="1"/>
    <col min="6918" max="6918" width="12.7109375" style="4" customWidth="1"/>
    <col min="6919" max="6919" width="19.5703125" style="4" customWidth="1"/>
    <col min="6920" max="6920" width="20" style="4" customWidth="1"/>
    <col min="6921" max="6921" width="11.7109375" style="4" customWidth="1"/>
    <col min="6922" max="6922" width="10.7109375" style="4" customWidth="1"/>
    <col min="6923" max="6923" width="13.7109375" style="4" bestFit="1" customWidth="1"/>
    <col min="6924" max="6924" width="13.5703125" style="4" customWidth="1"/>
    <col min="6925" max="6925" width="17.28515625" style="4" customWidth="1"/>
    <col min="6926" max="6926" width="21.7109375" style="4" customWidth="1"/>
    <col min="6927" max="6927" width="12" style="4" customWidth="1"/>
    <col min="6928" max="6928" width="8.5703125" style="4"/>
    <col min="6929" max="6929" width="12" style="4" customWidth="1"/>
    <col min="6930" max="6930" width="11.42578125" style="4" customWidth="1"/>
    <col min="6931" max="6932" width="12" style="4" customWidth="1"/>
    <col min="6933" max="7167" width="8.5703125" style="4"/>
    <col min="7168" max="7168" width="5.5703125" style="4" customWidth="1"/>
    <col min="7169" max="7169" width="13.28515625" style="4" bestFit="1" customWidth="1"/>
    <col min="7170" max="7170" width="17.7109375" style="4" customWidth="1"/>
    <col min="7171" max="7171" width="17.28515625" style="4" customWidth="1"/>
    <col min="7172" max="7172" width="13.7109375" style="4" customWidth="1"/>
    <col min="7173" max="7173" width="16.28515625" style="4" customWidth="1"/>
    <col min="7174" max="7174" width="12.7109375" style="4" customWidth="1"/>
    <col min="7175" max="7175" width="19.5703125" style="4" customWidth="1"/>
    <col min="7176" max="7176" width="20" style="4" customWidth="1"/>
    <col min="7177" max="7177" width="11.7109375" style="4" customWidth="1"/>
    <col min="7178" max="7178" width="10.7109375" style="4" customWidth="1"/>
    <col min="7179" max="7179" width="13.7109375" style="4" bestFit="1" customWidth="1"/>
    <col min="7180" max="7180" width="13.5703125" style="4" customWidth="1"/>
    <col min="7181" max="7181" width="17.28515625" style="4" customWidth="1"/>
    <col min="7182" max="7182" width="21.7109375" style="4" customWidth="1"/>
    <col min="7183" max="7183" width="12" style="4" customWidth="1"/>
    <col min="7184" max="7184" width="8.5703125" style="4"/>
    <col min="7185" max="7185" width="12" style="4" customWidth="1"/>
    <col min="7186" max="7186" width="11.42578125" style="4" customWidth="1"/>
    <col min="7187" max="7188" width="12" style="4" customWidth="1"/>
    <col min="7189" max="7423" width="8.5703125" style="4"/>
    <col min="7424" max="7424" width="5.5703125" style="4" customWidth="1"/>
    <col min="7425" max="7425" width="13.28515625" style="4" bestFit="1" customWidth="1"/>
    <col min="7426" max="7426" width="17.7109375" style="4" customWidth="1"/>
    <col min="7427" max="7427" width="17.28515625" style="4" customWidth="1"/>
    <col min="7428" max="7428" width="13.7109375" style="4" customWidth="1"/>
    <col min="7429" max="7429" width="16.28515625" style="4" customWidth="1"/>
    <col min="7430" max="7430" width="12.7109375" style="4" customWidth="1"/>
    <col min="7431" max="7431" width="19.5703125" style="4" customWidth="1"/>
    <col min="7432" max="7432" width="20" style="4" customWidth="1"/>
    <col min="7433" max="7433" width="11.7109375" style="4" customWidth="1"/>
    <col min="7434" max="7434" width="10.7109375" style="4" customWidth="1"/>
    <col min="7435" max="7435" width="13.7109375" style="4" bestFit="1" customWidth="1"/>
    <col min="7436" max="7436" width="13.5703125" style="4" customWidth="1"/>
    <col min="7437" max="7437" width="17.28515625" style="4" customWidth="1"/>
    <col min="7438" max="7438" width="21.7109375" style="4" customWidth="1"/>
    <col min="7439" max="7439" width="12" style="4" customWidth="1"/>
    <col min="7440" max="7440" width="8.5703125" style="4"/>
    <col min="7441" max="7441" width="12" style="4" customWidth="1"/>
    <col min="7442" max="7442" width="11.42578125" style="4" customWidth="1"/>
    <col min="7443" max="7444" width="12" style="4" customWidth="1"/>
    <col min="7445" max="7679" width="8.5703125" style="4"/>
    <col min="7680" max="7680" width="5.5703125" style="4" customWidth="1"/>
    <col min="7681" max="7681" width="13.28515625" style="4" bestFit="1" customWidth="1"/>
    <col min="7682" max="7682" width="17.7109375" style="4" customWidth="1"/>
    <col min="7683" max="7683" width="17.28515625" style="4" customWidth="1"/>
    <col min="7684" max="7684" width="13.7109375" style="4" customWidth="1"/>
    <col min="7685" max="7685" width="16.28515625" style="4" customWidth="1"/>
    <col min="7686" max="7686" width="12.7109375" style="4" customWidth="1"/>
    <col min="7687" max="7687" width="19.5703125" style="4" customWidth="1"/>
    <col min="7688" max="7688" width="20" style="4" customWidth="1"/>
    <col min="7689" max="7689" width="11.7109375" style="4" customWidth="1"/>
    <col min="7690" max="7690" width="10.7109375" style="4" customWidth="1"/>
    <col min="7691" max="7691" width="13.7109375" style="4" bestFit="1" customWidth="1"/>
    <col min="7692" max="7692" width="13.5703125" style="4" customWidth="1"/>
    <col min="7693" max="7693" width="17.28515625" style="4" customWidth="1"/>
    <col min="7694" max="7694" width="21.7109375" style="4" customWidth="1"/>
    <col min="7695" max="7695" width="12" style="4" customWidth="1"/>
    <col min="7696" max="7696" width="8.5703125" style="4"/>
    <col min="7697" max="7697" width="12" style="4" customWidth="1"/>
    <col min="7698" max="7698" width="11.42578125" style="4" customWidth="1"/>
    <col min="7699" max="7700" width="12" style="4" customWidth="1"/>
    <col min="7701" max="7935" width="8.5703125" style="4"/>
    <col min="7936" max="7936" width="5.5703125" style="4" customWidth="1"/>
    <col min="7937" max="7937" width="13.28515625" style="4" bestFit="1" customWidth="1"/>
    <col min="7938" max="7938" width="17.7109375" style="4" customWidth="1"/>
    <col min="7939" max="7939" width="17.28515625" style="4" customWidth="1"/>
    <col min="7940" max="7940" width="13.7109375" style="4" customWidth="1"/>
    <col min="7941" max="7941" width="16.28515625" style="4" customWidth="1"/>
    <col min="7942" max="7942" width="12.7109375" style="4" customWidth="1"/>
    <col min="7943" max="7943" width="19.5703125" style="4" customWidth="1"/>
    <col min="7944" max="7944" width="20" style="4" customWidth="1"/>
    <col min="7945" max="7945" width="11.7109375" style="4" customWidth="1"/>
    <col min="7946" max="7946" width="10.7109375" style="4" customWidth="1"/>
    <col min="7947" max="7947" width="13.7109375" style="4" bestFit="1" customWidth="1"/>
    <col min="7948" max="7948" width="13.5703125" style="4" customWidth="1"/>
    <col min="7949" max="7949" width="17.28515625" style="4" customWidth="1"/>
    <col min="7950" max="7950" width="21.7109375" style="4" customWidth="1"/>
    <col min="7951" max="7951" width="12" style="4" customWidth="1"/>
    <col min="7952" max="7952" width="8.5703125" style="4"/>
    <col min="7953" max="7953" width="12" style="4" customWidth="1"/>
    <col min="7954" max="7954" width="11.42578125" style="4" customWidth="1"/>
    <col min="7955" max="7956" width="12" style="4" customWidth="1"/>
    <col min="7957" max="8191" width="8.5703125" style="4"/>
    <col min="8192" max="8192" width="5.5703125" style="4" customWidth="1"/>
    <col min="8193" max="8193" width="13.28515625" style="4" bestFit="1" customWidth="1"/>
    <col min="8194" max="8194" width="17.7109375" style="4" customWidth="1"/>
    <col min="8195" max="8195" width="17.28515625" style="4" customWidth="1"/>
    <col min="8196" max="8196" width="13.7109375" style="4" customWidth="1"/>
    <col min="8197" max="8197" width="16.28515625" style="4" customWidth="1"/>
    <col min="8198" max="8198" width="12.7109375" style="4" customWidth="1"/>
    <col min="8199" max="8199" width="19.5703125" style="4" customWidth="1"/>
    <col min="8200" max="8200" width="20" style="4" customWidth="1"/>
    <col min="8201" max="8201" width="11.7109375" style="4" customWidth="1"/>
    <col min="8202" max="8202" width="10.7109375" style="4" customWidth="1"/>
    <col min="8203" max="8203" width="13.7109375" style="4" bestFit="1" customWidth="1"/>
    <col min="8204" max="8204" width="13.5703125" style="4" customWidth="1"/>
    <col min="8205" max="8205" width="17.28515625" style="4" customWidth="1"/>
    <col min="8206" max="8206" width="21.7109375" style="4" customWidth="1"/>
    <col min="8207" max="8207" width="12" style="4" customWidth="1"/>
    <col min="8208" max="8208" width="8.5703125" style="4"/>
    <col min="8209" max="8209" width="12" style="4" customWidth="1"/>
    <col min="8210" max="8210" width="11.42578125" style="4" customWidth="1"/>
    <col min="8211" max="8212" width="12" style="4" customWidth="1"/>
    <col min="8213" max="8447" width="8.5703125" style="4"/>
    <col min="8448" max="8448" width="5.5703125" style="4" customWidth="1"/>
    <col min="8449" max="8449" width="13.28515625" style="4" bestFit="1" customWidth="1"/>
    <col min="8450" max="8450" width="17.7109375" style="4" customWidth="1"/>
    <col min="8451" max="8451" width="17.28515625" style="4" customWidth="1"/>
    <col min="8452" max="8452" width="13.7109375" style="4" customWidth="1"/>
    <col min="8453" max="8453" width="16.28515625" style="4" customWidth="1"/>
    <col min="8454" max="8454" width="12.7109375" style="4" customWidth="1"/>
    <col min="8455" max="8455" width="19.5703125" style="4" customWidth="1"/>
    <col min="8456" max="8456" width="20" style="4" customWidth="1"/>
    <col min="8457" max="8457" width="11.7109375" style="4" customWidth="1"/>
    <col min="8458" max="8458" width="10.7109375" style="4" customWidth="1"/>
    <col min="8459" max="8459" width="13.7109375" style="4" bestFit="1" customWidth="1"/>
    <col min="8460" max="8460" width="13.5703125" style="4" customWidth="1"/>
    <col min="8461" max="8461" width="17.28515625" style="4" customWidth="1"/>
    <col min="8462" max="8462" width="21.7109375" style="4" customWidth="1"/>
    <col min="8463" max="8463" width="12" style="4" customWidth="1"/>
    <col min="8464" max="8464" width="8.5703125" style="4"/>
    <col min="8465" max="8465" width="12" style="4" customWidth="1"/>
    <col min="8466" max="8466" width="11.42578125" style="4" customWidth="1"/>
    <col min="8467" max="8468" width="12" style="4" customWidth="1"/>
    <col min="8469" max="8703" width="8.5703125" style="4"/>
    <col min="8704" max="8704" width="5.5703125" style="4" customWidth="1"/>
    <col min="8705" max="8705" width="13.28515625" style="4" bestFit="1" customWidth="1"/>
    <col min="8706" max="8706" width="17.7109375" style="4" customWidth="1"/>
    <col min="8707" max="8707" width="17.28515625" style="4" customWidth="1"/>
    <col min="8708" max="8708" width="13.7109375" style="4" customWidth="1"/>
    <col min="8709" max="8709" width="16.28515625" style="4" customWidth="1"/>
    <col min="8710" max="8710" width="12.7109375" style="4" customWidth="1"/>
    <col min="8711" max="8711" width="19.5703125" style="4" customWidth="1"/>
    <col min="8712" max="8712" width="20" style="4" customWidth="1"/>
    <col min="8713" max="8713" width="11.7109375" style="4" customWidth="1"/>
    <col min="8714" max="8714" width="10.7109375" style="4" customWidth="1"/>
    <col min="8715" max="8715" width="13.7109375" style="4" bestFit="1" customWidth="1"/>
    <col min="8716" max="8716" width="13.5703125" style="4" customWidth="1"/>
    <col min="8717" max="8717" width="17.28515625" style="4" customWidth="1"/>
    <col min="8718" max="8718" width="21.7109375" style="4" customWidth="1"/>
    <col min="8719" max="8719" width="12" style="4" customWidth="1"/>
    <col min="8720" max="8720" width="8.5703125" style="4"/>
    <col min="8721" max="8721" width="12" style="4" customWidth="1"/>
    <col min="8722" max="8722" width="11.42578125" style="4" customWidth="1"/>
    <col min="8723" max="8724" width="12" style="4" customWidth="1"/>
    <col min="8725" max="8959" width="8.5703125" style="4"/>
    <col min="8960" max="8960" width="5.5703125" style="4" customWidth="1"/>
    <col min="8961" max="8961" width="13.28515625" style="4" bestFit="1" customWidth="1"/>
    <col min="8962" max="8962" width="17.7109375" style="4" customWidth="1"/>
    <col min="8963" max="8963" width="17.28515625" style="4" customWidth="1"/>
    <col min="8964" max="8964" width="13.7109375" style="4" customWidth="1"/>
    <col min="8965" max="8965" width="16.28515625" style="4" customWidth="1"/>
    <col min="8966" max="8966" width="12.7109375" style="4" customWidth="1"/>
    <col min="8967" max="8967" width="19.5703125" style="4" customWidth="1"/>
    <col min="8968" max="8968" width="20" style="4" customWidth="1"/>
    <col min="8969" max="8969" width="11.7109375" style="4" customWidth="1"/>
    <col min="8970" max="8970" width="10.7109375" style="4" customWidth="1"/>
    <col min="8971" max="8971" width="13.7109375" style="4" bestFit="1" customWidth="1"/>
    <col min="8972" max="8972" width="13.5703125" style="4" customWidth="1"/>
    <col min="8973" max="8973" width="17.28515625" style="4" customWidth="1"/>
    <col min="8974" max="8974" width="21.7109375" style="4" customWidth="1"/>
    <col min="8975" max="8975" width="12" style="4" customWidth="1"/>
    <col min="8976" max="8976" width="8.5703125" style="4"/>
    <col min="8977" max="8977" width="12" style="4" customWidth="1"/>
    <col min="8978" max="8978" width="11.42578125" style="4" customWidth="1"/>
    <col min="8979" max="8980" width="12" style="4" customWidth="1"/>
    <col min="8981" max="9215" width="8.5703125" style="4"/>
    <col min="9216" max="9216" width="5.5703125" style="4" customWidth="1"/>
    <col min="9217" max="9217" width="13.28515625" style="4" bestFit="1" customWidth="1"/>
    <col min="9218" max="9218" width="17.7109375" style="4" customWidth="1"/>
    <col min="9219" max="9219" width="17.28515625" style="4" customWidth="1"/>
    <col min="9220" max="9220" width="13.7109375" style="4" customWidth="1"/>
    <col min="9221" max="9221" width="16.28515625" style="4" customWidth="1"/>
    <col min="9222" max="9222" width="12.7109375" style="4" customWidth="1"/>
    <col min="9223" max="9223" width="19.5703125" style="4" customWidth="1"/>
    <col min="9224" max="9224" width="20" style="4" customWidth="1"/>
    <col min="9225" max="9225" width="11.7109375" style="4" customWidth="1"/>
    <col min="9226" max="9226" width="10.7109375" style="4" customWidth="1"/>
    <col min="9227" max="9227" width="13.7109375" style="4" bestFit="1" customWidth="1"/>
    <col min="9228" max="9228" width="13.5703125" style="4" customWidth="1"/>
    <col min="9229" max="9229" width="17.28515625" style="4" customWidth="1"/>
    <col min="9230" max="9230" width="21.7109375" style="4" customWidth="1"/>
    <col min="9231" max="9231" width="12" style="4" customWidth="1"/>
    <col min="9232" max="9232" width="8.5703125" style="4"/>
    <col min="9233" max="9233" width="12" style="4" customWidth="1"/>
    <col min="9234" max="9234" width="11.42578125" style="4" customWidth="1"/>
    <col min="9235" max="9236" width="12" style="4" customWidth="1"/>
    <col min="9237" max="9471" width="8.5703125" style="4"/>
    <col min="9472" max="9472" width="5.5703125" style="4" customWidth="1"/>
    <col min="9473" max="9473" width="13.28515625" style="4" bestFit="1" customWidth="1"/>
    <col min="9474" max="9474" width="17.7109375" style="4" customWidth="1"/>
    <col min="9475" max="9475" width="17.28515625" style="4" customWidth="1"/>
    <col min="9476" max="9476" width="13.7109375" style="4" customWidth="1"/>
    <col min="9477" max="9477" width="16.28515625" style="4" customWidth="1"/>
    <col min="9478" max="9478" width="12.7109375" style="4" customWidth="1"/>
    <col min="9479" max="9479" width="19.5703125" style="4" customWidth="1"/>
    <col min="9480" max="9480" width="20" style="4" customWidth="1"/>
    <col min="9481" max="9481" width="11.7109375" style="4" customWidth="1"/>
    <col min="9482" max="9482" width="10.7109375" style="4" customWidth="1"/>
    <col min="9483" max="9483" width="13.7109375" style="4" bestFit="1" customWidth="1"/>
    <col min="9484" max="9484" width="13.5703125" style="4" customWidth="1"/>
    <col min="9485" max="9485" width="17.28515625" style="4" customWidth="1"/>
    <col min="9486" max="9486" width="21.7109375" style="4" customWidth="1"/>
    <col min="9487" max="9487" width="12" style="4" customWidth="1"/>
    <col min="9488" max="9488" width="8.5703125" style="4"/>
    <col min="9489" max="9489" width="12" style="4" customWidth="1"/>
    <col min="9490" max="9490" width="11.42578125" style="4" customWidth="1"/>
    <col min="9491" max="9492" width="12" style="4" customWidth="1"/>
    <col min="9493" max="9727" width="8.5703125" style="4"/>
    <col min="9728" max="9728" width="5.5703125" style="4" customWidth="1"/>
    <col min="9729" max="9729" width="13.28515625" style="4" bestFit="1" customWidth="1"/>
    <col min="9730" max="9730" width="17.7109375" style="4" customWidth="1"/>
    <col min="9731" max="9731" width="17.28515625" style="4" customWidth="1"/>
    <col min="9732" max="9732" width="13.7109375" style="4" customWidth="1"/>
    <col min="9733" max="9733" width="16.28515625" style="4" customWidth="1"/>
    <col min="9734" max="9734" width="12.7109375" style="4" customWidth="1"/>
    <col min="9735" max="9735" width="19.5703125" style="4" customWidth="1"/>
    <col min="9736" max="9736" width="20" style="4" customWidth="1"/>
    <col min="9737" max="9737" width="11.7109375" style="4" customWidth="1"/>
    <col min="9738" max="9738" width="10.7109375" style="4" customWidth="1"/>
    <col min="9739" max="9739" width="13.7109375" style="4" bestFit="1" customWidth="1"/>
    <col min="9740" max="9740" width="13.5703125" style="4" customWidth="1"/>
    <col min="9741" max="9741" width="17.28515625" style="4" customWidth="1"/>
    <col min="9742" max="9742" width="21.7109375" style="4" customWidth="1"/>
    <col min="9743" max="9743" width="12" style="4" customWidth="1"/>
    <col min="9744" max="9744" width="8.5703125" style="4"/>
    <col min="9745" max="9745" width="12" style="4" customWidth="1"/>
    <col min="9746" max="9746" width="11.42578125" style="4" customWidth="1"/>
    <col min="9747" max="9748" width="12" style="4" customWidth="1"/>
    <col min="9749" max="9983" width="8.5703125" style="4"/>
    <col min="9984" max="9984" width="5.5703125" style="4" customWidth="1"/>
    <col min="9985" max="9985" width="13.28515625" style="4" bestFit="1" customWidth="1"/>
    <col min="9986" max="9986" width="17.7109375" style="4" customWidth="1"/>
    <col min="9987" max="9987" width="17.28515625" style="4" customWidth="1"/>
    <col min="9988" max="9988" width="13.7109375" style="4" customWidth="1"/>
    <col min="9989" max="9989" width="16.28515625" style="4" customWidth="1"/>
    <col min="9990" max="9990" width="12.7109375" style="4" customWidth="1"/>
    <col min="9991" max="9991" width="19.5703125" style="4" customWidth="1"/>
    <col min="9992" max="9992" width="20" style="4" customWidth="1"/>
    <col min="9993" max="9993" width="11.7109375" style="4" customWidth="1"/>
    <col min="9994" max="9994" width="10.7109375" style="4" customWidth="1"/>
    <col min="9995" max="9995" width="13.7109375" style="4" bestFit="1" customWidth="1"/>
    <col min="9996" max="9996" width="13.5703125" style="4" customWidth="1"/>
    <col min="9997" max="9997" width="17.28515625" style="4" customWidth="1"/>
    <col min="9998" max="9998" width="21.7109375" style="4" customWidth="1"/>
    <col min="9999" max="9999" width="12" style="4" customWidth="1"/>
    <col min="10000" max="10000" width="8.5703125" style="4"/>
    <col min="10001" max="10001" width="12" style="4" customWidth="1"/>
    <col min="10002" max="10002" width="11.42578125" style="4" customWidth="1"/>
    <col min="10003" max="10004" width="12" style="4" customWidth="1"/>
    <col min="10005" max="10239" width="8.5703125" style="4"/>
    <col min="10240" max="10240" width="5.5703125" style="4" customWidth="1"/>
    <col min="10241" max="10241" width="13.28515625" style="4" bestFit="1" customWidth="1"/>
    <col min="10242" max="10242" width="17.7109375" style="4" customWidth="1"/>
    <col min="10243" max="10243" width="17.28515625" style="4" customWidth="1"/>
    <col min="10244" max="10244" width="13.7109375" style="4" customWidth="1"/>
    <col min="10245" max="10245" width="16.28515625" style="4" customWidth="1"/>
    <col min="10246" max="10246" width="12.7109375" style="4" customWidth="1"/>
    <col min="10247" max="10247" width="19.5703125" style="4" customWidth="1"/>
    <col min="10248" max="10248" width="20" style="4" customWidth="1"/>
    <col min="10249" max="10249" width="11.7109375" style="4" customWidth="1"/>
    <col min="10250" max="10250" width="10.7109375" style="4" customWidth="1"/>
    <col min="10251" max="10251" width="13.7109375" style="4" bestFit="1" customWidth="1"/>
    <col min="10252" max="10252" width="13.5703125" style="4" customWidth="1"/>
    <col min="10253" max="10253" width="17.28515625" style="4" customWidth="1"/>
    <col min="10254" max="10254" width="21.7109375" style="4" customWidth="1"/>
    <col min="10255" max="10255" width="12" style="4" customWidth="1"/>
    <col min="10256" max="10256" width="8.5703125" style="4"/>
    <col min="10257" max="10257" width="12" style="4" customWidth="1"/>
    <col min="10258" max="10258" width="11.42578125" style="4" customWidth="1"/>
    <col min="10259" max="10260" width="12" style="4" customWidth="1"/>
    <col min="10261" max="10495" width="8.5703125" style="4"/>
    <col min="10496" max="10496" width="5.5703125" style="4" customWidth="1"/>
    <col min="10497" max="10497" width="13.28515625" style="4" bestFit="1" customWidth="1"/>
    <col min="10498" max="10498" width="17.7109375" style="4" customWidth="1"/>
    <col min="10499" max="10499" width="17.28515625" style="4" customWidth="1"/>
    <col min="10500" max="10500" width="13.7109375" style="4" customWidth="1"/>
    <col min="10501" max="10501" width="16.28515625" style="4" customWidth="1"/>
    <col min="10502" max="10502" width="12.7109375" style="4" customWidth="1"/>
    <col min="10503" max="10503" width="19.5703125" style="4" customWidth="1"/>
    <col min="10504" max="10504" width="20" style="4" customWidth="1"/>
    <col min="10505" max="10505" width="11.7109375" style="4" customWidth="1"/>
    <col min="10506" max="10506" width="10.7109375" style="4" customWidth="1"/>
    <col min="10507" max="10507" width="13.7109375" style="4" bestFit="1" customWidth="1"/>
    <col min="10508" max="10508" width="13.5703125" style="4" customWidth="1"/>
    <col min="10509" max="10509" width="17.28515625" style="4" customWidth="1"/>
    <col min="10510" max="10510" width="21.7109375" style="4" customWidth="1"/>
    <col min="10511" max="10511" width="12" style="4" customWidth="1"/>
    <col min="10512" max="10512" width="8.5703125" style="4"/>
    <col min="10513" max="10513" width="12" style="4" customWidth="1"/>
    <col min="10514" max="10514" width="11.42578125" style="4" customWidth="1"/>
    <col min="10515" max="10516" width="12" style="4" customWidth="1"/>
    <col min="10517" max="10751" width="8.5703125" style="4"/>
    <col min="10752" max="10752" width="5.5703125" style="4" customWidth="1"/>
    <col min="10753" max="10753" width="13.28515625" style="4" bestFit="1" customWidth="1"/>
    <col min="10754" max="10754" width="17.7109375" style="4" customWidth="1"/>
    <col min="10755" max="10755" width="17.28515625" style="4" customWidth="1"/>
    <col min="10756" max="10756" width="13.7109375" style="4" customWidth="1"/>
    <col min="10757" max="10757" width="16.28515625" style="4" customWidth="1"/>
    <col min="10758" max="10758" width="12.7109375" style="4" customWidth="1"/>
    <col min="10759" max="10759" width="19.5703125" style="4" customWidth="1"/>
    <col min="10760" max="10760" width="20" style="4" customWidth="1"/>
    <col min="10761" max="10761" width="11.7109375" style="4" customWidth="1"/>
    <col min="10762" max="10762" width="10.7109375" style="4" customWidth="1"/>
    <col min="10763" max="10763" width="13.7109375" style="4" bestFit="1" customWidth="1"/>
    <col min="10764" max="10764" width="13.5703125" style="4" customWidth="1"/>
    <col min="10765" max="10765" width="17.28515625" style="4" customWidth="1"/>
    <col min="10766" max="10766" width="21.7109375" style="4" customWidth="1"/>
    <col min="10767" max="10767" width="12" style="4" customWidth="1"/>
    <col min="10768" max="10768" width="8.5703125" style="4"/>
    <col min="10769" max="10769" width="12" style="4" customWidth="1"/>
    <col min="10770" max="10770" width="11.42578125" style="4" customWidth="1"/>
    <col min="10771" max="10772" width="12" style="4" customWidth="1"/>
    <col min="10773" max="11007" width="8.5703125" style="4"/>
    <col min="11008" max="11008" width="5.5703125" style="4" customWidth="1"/>
    <col min="11009" max="11009" width="13.28515625" style="4" bestFit="1" customWidth="1"/>
    <col min="11010" max="11010" width="17.7109375" style="4" customWidth="1"/>
    <col min="11011" max="11011" width="17.28515625" style="4" customWidth="1"/>
    <col min="11012" max="11012" width="13.7109375" style="4" customWidth="1"/>
    <col min="11013" max="11013" width="16.28515625" style="4" customWidth="1"/>
    <col min="11014" max="11014" width="12.7109375" style="4" customWidth="1"/>
    <col min="11015" max="11015" width="19.5703125" style="4" customWidth="1"/>
    <col min="11016" max="11016" width="20" style="4" customWidth="1"/>
    <col min="11017" max="11017" width="11.7109375" style="4" customWidth="1"/>
    <col min="11018" max="11018" width="10.7109375" style="4" customWidth="1"/>
    <col min="11019" max="11019" width="13.7109375" style="4" bestFit="1" customWidth="1"/>
    <col min="11020" max="11020" width="13.5703125" style="4" customWidth="1"/>
    <col min="11021" max="11021" width="17.28515625" style="4" customWidth="1"/>
    <col min="11022" max="11022" width="21.7109375" style="4" customWidth="1"/>
    <col min="11023" max="11023" width="12" style="4" customWidth="1"/>
    <col min="11024" max="11024" width="8.5703125" style="4"/>
    <col min="11025" max="11025" width="12" style="4" customWidth="1"/>
    <col min="11026" max="11026" width="11.42578125" style="4" customWidth="1"/>
    <col min="11027" max="11028" width="12" style="4" customWidth="1"/>
    <col min="11029" max="11263" width="8.5703125" style="4"/>
    <col min="11264" max="11264" width="5.5703125" style="4" customWidth="1"/>
    <col min="11265" max="11265" width="13.28515625" style="4" bestFit="1" customWidth="1"/>
    <col min="11266" max="11266" width="17.7109375" style="4" customWidth="1"/>
    <col min="11267" max="11267" width="17.28515625" style="4" customWidth="1"/>
    <col min="11268" max="11268" width="13.7109375" style="4" customWidth="1"/>
    <col min="11269" max="11269" width="16.28515625" style="4" customWidth="1"/>
    <col min="11270" max="11270" width="12.7109375" style="4" customWidth="1"/>
    <col min="11271" max="11271" width="19.5703125" style="4" customWidth="1"/>
    <col min="11272" max="11272" width="20" style="4" customWidth="1"/>
    <col min="11273" max="11273" width="11.7109375" style="4" customWidth="1"/>
    <col min="11274" max="11274" width="10.7109375" style="4" customWidth="1"/>
    <col min="11275" max="11275" width="13.7109375" style="4" bestFit="1" customWidth="1"/>
    <col min="11276" max="11276" width="13.5703125" style="4" customWidth="1"/>
    <col min="11277" max="11277" width="17.28515625" style="4" customWidth="1"/>
    <col min="11278" max="11278" width="21.7109375" style="4" customWidth="1"/>
    <col min="11279" max="11279" width="12" style="4" customWidth="1"/>
    <col min="11280" max="11280" width="8.5703125" style="4"/>
    <col min="11281" max="11281" width="12" style="4" customWidth="1"/>
    <col min="11282" max="11282" width="11.42578125" style="4" customWidth="1"/>
    <col min="11283" max="11284" width="12" style="4" customWidth="1"/>
    <col min="11285" max="11519" width="8.5703125" style="4"/>
    <col min="11520" max="11520" width="5.5703125" style="4" customWidth="1"/>
    <col min="11521" max="11521" width="13.28515625" style="4" bestFit="1" customWidth="1"/>
    <col min="11522" max="11522" width="17.7109375" style="4" customWidth="1"/>
    <col min="11523" max="11523" width="17.28515625" style="4" customWidth="1"/>
    <col min="11524" max="11524" width="13.7109375" style="4" customWidth="1"/>
    <col min="11525" max="11525" width="16.28515625" style="4" customWidth="1"/>
    <col min="11526" max="11526" width="12.7109375" style="4" customWidth="1"/>
    <col min="11527" max="11527" width="19.5703125" style="4" customWidth="1"/>
    <col min="11528" max="11528" width="20" style="4" customWidth="1"/>
    <col min="11529" max="11529" width="11.7109375" style="4" customWidth="1"/>
    <col min="11530" max="11530" width="10.7109375" style="4" customWidth="1"/>
    <col min="11531" max="11531" width="13.7109375" style="4" bestFit="1" customWidth="1"/>
    <col min="11532" max="11532" width="13.5703125" style="4" customWidth="1"/>
    <col min="11533" max="11533" width="17.28515625" style="4" customWidth="1"/>
    <col min="11534" max="11534" width="21.7109375" style="4" customWidth="1"/>
    <col min="11535" max="11535" width="12" style="4" customWidth="1"/>
    <col min="11536" max="11536" width="8.5703125" style="4"/>
    <col min="11537" max="11537" width="12" style="4" customWidth="1"/>
    <col min="11538" max="11538" width="11.42578125" style="4" customWidth="1"/>
    <col min="11539" max="11540" width="12" style="4" customWidth="1"/>
    <col min="11541" max="11775" width="8.5703125" style="4"/>
    <col min="11776" max="11776" width="5.5703125" style="4" customWidth="1"/>
    <col min="11777" max="11777" width="13.28515625" style="4" bestFit="1" customWidth="1"/>
    <col min="11778" max="11778" width="17.7109375" style="4" customWidth="1"/>
    <col min="11779" max="11779" width="17.28515625" style="4" customWidth="1"/>
    <col min="11780" max="11780" width="13.7109375" style="4" customWidth="1"/>
    <col min="11781" max="11781" width="16.28515625" style="4" customWidth="1"/>
    <col min="11782" max="11782" width="12.7109375" style="4" customWidth="1"/>
    <col min="11783" max="11783" width="19.5703125" style="4" customWidth="1"/>
    <col min="11784" max="11784" width="20" style="4" customWidth="1"/>
    <col min="11785" max="11785" width="11.7109375" style="4" customWidth="1"/>
    <col min="11786" max="11786" width="10.7109375" style="4" customWidth="1"/>
    <col min="11787" max="11787" width="13.7109375" style="4" bestFit="1" customWidth="1"/>
    <col min="11788" max="11788" width="13.5703125" style="4" customWidth="1"/>
    <col min="11789" max="11789" width="17.28515625" style="4" customWidth="1"/>
    <col min="11790" max="11790" width="21.7109375" style="4" customWidth="1"/>
    <col min="11791" max="11791" width="12" style="4" customWidth="1"/>
    <col min="11792" max="11792" width="8.5703125" style="4"/>
    <col min="11793" max="11793" width="12" style="4" customWidth="1"/>
    <col min="11794" max="11794" width="11.42578125" style="4" customWidth="1"/>
    <col min="11795" max="11796" width="12" style="4" customWidth="1"/>
    <col min="11797" max="12031" width="8.5703125" style="4"/>
    <col min="12032" max="12032" width="5.5703125" style="4" customWidth="1"/>
    <col min="12033" max="12033" width="13.28515625" style="4" bestFit="1" customWidth="1"/>
    <col min="12034" max="12034" width="17.7109375" style="4" customWidth="1"/>
    <col min="12035" max="12035" width="17.28515625" style="4" customWidth="1"/>
    <col min="12036" max="12036" width="13.7109375" style="4" customWidth="1"/>
    <col min="12037" max="12037" width="16.28515625" style="4" customWidth="1"/>
    <col min="12038" max="12038" width="12.7109375" style="4" customWidth="1"/>
    <col min="12039" max="12039" width="19.5703125" style="4" customWidth="1"/>
    <col min="12040" max="12040" width="20" style="4" customWidth="1"/>
    <col min="12041" max="12041" width="11.7109375" style="4" customWidth="1"/>
    <col min="12042" max="12042" width="10.7109375" style="4" customWidth="1"/>
    <col min="12043" max="12043" width="13.7109375" style="4" bestFit="1" customWidth="1"/>
    <col min="12044" max="12044" width="13.5703125" style="4" customWidth="1"/>
    <col min="12045" max="12045" width="17.28515625" style="4" customWidth="1"/>
    <col min="12046" max="12046" width="21.7109375" style="4" customWidth="1"/>
    <col min="12047" max="12047" width="12" style="4" customWidth="1"/>
    <col min="12048" max="12048" width="8.5703125" style="4"/>
    <col min="12049" max="12049" width="12" style="4" customWidth="1"/>
    <col min="12050" max="12050" width="11.42578125" style="4" customWidth="1"/>
    <col min="12051" max="12052" width="12" style="4" customWidth="1"/>
    <col min="12053" max="12287" width="8.5703125" style="4"/>
    <col min="12288" max="12288" width="5.5703125" style="4" customWidth="1"/>
    <col min="12289" max="12289" width="13.28515625" style="4" bestFit="1" customWidth="1"/>
    <col min="12290" max="12290" width="17.7109375" style="4" customWidth="1"/>
    <col min="12291" max="12291" width="17.28515625" style="4" customWidth="1"/>
    <col min="12292" max="12292" width="13.7109375" style="4" customWidth="1"/>
    <col min="12293" max="12293" width="16.28515625" style="4" customWidth="1"/>
    <col min="12294" max="12294" width="12.7109375" style="4" customWidth="1"/>
    <col min="12295" max="12295" width="19.5703125" style="4" customWidth="1"/>
    <col min="12296" max="12296" width="20" style="4" customWidth="1"/>
    <col min="12297" max="12297" width="11.7109375" style="4" customWidth="1"/>
    <col min="12298" max="12298" width="10.7109375" style="4" customWidth="1"/>
    <col min="12299" max="12299" width="13.7109375" style="4" bestFit="1" customWidth="1"/>
    <col min="12300" max="12300" width="13.5703125" style="4" customWidth="1"/>
    <col min="12301" max="12301" width="17.28515625" style="4" customWidth="1"/>
    <col min="12302" max="12302" width="21.7109375" style="4" customWidth="1"/>
    <col min="12303" max="12303" width="12" style="4" customWidth="1"/>
    <col min="12304" max="12304" width="8.5703125" style="4"/>
    <col min="12305" max="12305" width="12" style="4" customWidth="1"/>
    <col min="12306" max="12306" width="11.42578125" style="4" customWidth="1"/>
    <col min="12307" max="12308" width="12" style="4" customWidth="1"/>
    <col min="12309" max="12543" width="8.5703125" style="4"/>
    <col min="12544" max="12544" width="5.5703125" style="4" customWidth="1"/>
    <col min="12545" max="12545" width="13.28515625" style="4" bestFit="1" customWidth="1"/>
    <col min="12546" max="12546" width="17.7109375" style="4" customWidth="1"/>
    <col min="12547" max="12547" width="17.28515625" style="4" customWidth="1"/>
    <col min="12548" max="12548" width="13.7109375" style="4" customWidth="1"/>
    <col min="12549" max="12549" width="16.28515625" style="4" customWidth="1"/>
    <col min="12550" max="12550" width="12.7109375" style="4" customWidth="1"/>
    <col min="12551" max="12551" width="19.5703125" style="4" customWidth="1"/>
    <col min="12552" max="12552" width="20" style="4" customWidth="1"/>
    <col min="12553" max="12553" width="11.7109375" style="4" customWidth="1"/>
    <col min="12554" max="12554" width="10.7109375" style="4" customWidth="1"/>
    <col min="12555" max="12555" width="13.7109375" style="4" bestFit="1" customWidth="1"/>
    <col min="12556" max="12556" width="13.5703125" style="4" customWidth="1"/>
    <col min="12557" max="12557" width="17.28515625" style="4" customWidth="1"/>
    <col min="12558" max="12558" width="21.7109375" style="4" customWidth="1"/>
    <col min="12559" max="12559" width="12" style="4" customWidth="1"/>
    <col min="12560" max="12560" width="8.5703125" style="4"/>
    <col min="12561" max="12561" width="12" style="4" customWidth="1"/>
    <col min="12562" max="12562" width="11.42578125" style="4" customWidth="1"/>
    <col min="12563" max="12564" width="12" style="4" customWidth="1"/>
    <col min="12565" max="12799" width="8.5703125" style="4"/>
    <col min="12800" max="12800" width="5.5703125" style="4" customWidth="1"/>
    <col min="12801" max="12801" width="13.28515625" style="4" bestFit="1" customWidth="1"/>
    <col min="12802" max="12802" width="17.7109375" style="4" customWidth="1"/>
    <col min="12803" max="12803" width="17.28515625" style="4" customWidth="1"/>
    <col min="12804" max="12804" width="13.7109375" style="4" customWidth="1"/>
    <col min="12805" max="12805" width="16.28515625" style="4" customWidth="1"/>
    <col min="12806" max="12806" width="12.7109375" style="4" customWidth="1"/>
    <col min="12807" max="12807" width="19.5703125" style="4" customWidth="1"/>
    <col min="12808" max="12808" width="20" style="4" customWidth="1"/>
    <col min="12809" max="12809" width="11.7109375" style="4" customWidth="1"/>
    <col min="12810" max="12810" width="10.7109375" style="4" customWidth="1"/>
    <col min="12811" max="12811" width="13.7109375" style="4" bestFit="1" customWidth="1"/>
    <col min="12812" max="12812" width="13.5703125" style="4" customWidth="1"/>
    <col min="12813" max="12813" width="17.28515625" style="4" customWidth="1"/>
    <col min="12814" max="12814" width="21.7109375" style="4" customWidth="1"/>
    <col min="12815" max="12815" width="12" style="4" customWidth="1"/>
    <col min="12816" max="12816" width="8.5703125" style="4"/>
    <col min="12817" max="12817" width="12" style="4" customWidth="1"/>
    <col min="12818" max="12818" width="11.42578125" style="4" customWidth="1"/>
    <col min="12819" max="12820" width="12" style="4" customWidth="1"/>
    <col min="12821" max="13055" width="8.5703125" style="4"/>
    <col min="13056" max="13056" width="5.5703125" style="4" customWidth="1"/>
    <col min="13057" max="13057" width="13.28515625" style="4" bestFit="1" customWidth="1"/>
    <col min="13058" max="13058" width="17.7109375" style="4" customWidth="1"/>
    <col min="13059" max="13059" width="17.28515625" style="4" customWidth="1"/>
    <col min="13060" max="13060" width="13.7109375" style="4" customWidth="1"/>
    <col min="13061" max="13061" width="16.28515625" style="4" customWidth="1"/>
    <col min="13062" max="13062" width="12.7109375" style="4" customWidth="1"/>
    <col min="13063" max="13063" width="19.5703125" style="4" customWidth="1"/>
    <col min="13064" max="13064" width="20" style="4" customWidth="1"/>
    <col min="13065" max="13065" width="11.7109375" style="4" customWidth="1"/>
    <col min="13066" max="13066" width="10.7109375" style="4" customWidth="1"/>
    <col min="13067" max="13067" width="13.7109375" style="4" bestFit="1" customWidth="1"/>
    <col min="13068" max="13068" width="13.5703125" style="4" customWidth="1"/>
    <col min="13069" max="13069" width="17.28515625" style="4" customWidth="1"/>
    <col min="13070" max="13070" width="21.7109375" style="4" customWidth="1"/>
    <col min="13071" max="13071" width="12" style="4" customWidth="1"/>
    <col min="13072" max="13072" width="8.5703125" style="4"/>
    <col min="13073" max="13073" width="12" style="4" customWidth="1"/>
    <col min="13074" max="13074" width="11.42578125" style="4" customWidth="1"/>
    <col min="13075" max="13076" width="12" style="4" customWidth="1"/>
    <col min="13077" max="13311" width="8.5703125" style="4"/>
    <col min="13312" max="13312" width="5.5703125" style="4" customWidth="1"/>
    <col min="13313" max="13313" width="13.28515625" style="4" bestFit="1" customWidth="1"/>
    <col min="13314" max="13314" width="17.7109375" style="4" customWidth="1"/>
    <col min="13315" max="13315" width="17.28515625" style="4" customWidth="1"/>
    <col min="13316" max="13316" width="13.7109375" style="4" customWidth="1"/>
    <col min="13317" max="13317" width="16.28515625" style="4" customWidth="1"/>
    <col min="13318" max="13318" width="12.7109375" style="4" customWidth="1"/>
    <col min="13319" max="13319" width="19.5703125" style="4" customWidth="1"/>
    <col min="13320" max="13320" width="20" style="4" customWidth="1"/>
    <col min="13321" max="13321" width="11.7109375" style="4" customWidth="1"/>
    <col min="13322" max="13322" width="10.7109375" style="4" customWidth="1"/>
    <col min="13323" max="13323" width="13.7109375" style="4" bestFit="1" customWidth="1"/>
    <col min="13324" max="13324" width="13.5703125" style="4" customWidth="1"/>
    <col min="13325" max="13325" width="17.28515625" style="4" customWidth="1"/>
    <col min="13326" max="13326" width="21.7109375" style="4" customWidth="1"/>
    <col min="13327" max="13327" width="12" style="4" customWidth="1"/>
    <col min="13328" max="13328" width="8.5703125" style="4"/>
    <col min="13329" max="13329" width="12" style="4" customWidth="1"/>
    <col min="13330" max="13330" width="11.42578125" style="4" customWidth="1"/>
    <col min="13331" max="13332" width="12" style="4" customWidth="1"/>
    <col min="13333" max="13567" width="8.5703125" style="4"/>
    <col min="13568" max="13568" width="5.5703125" style="4" customWidth="1"/>
    <col min="13569" max="13569" width="13.28515625" style="4" bestFit="1" customWidth="1"/>
    <col min="13570" max="13570" width="17.7109375" style="4" customWidth="1"/>
    <col min="13571" max="13571" width="17.28515625" style="4" customWidth="1"/>
    <col min="13572" max="13572" width="13.7109375" style="4" customWidth="1"/>
    <col min="13573" max="13573" width="16.28515625" style="4" customWidth="1"/>
    <col min="13574" max="13574" width="12.7109375" style="4" customWidth="1"/>
    <col min="13575" max="13575" width="19.5703125" style="4" customWidth="1"/>
    <col min="13576" max="13576" width="20" style="4" customWidth="1"/>
    <col min="13577" max="13577" width="11.7109375" style="4" customWidth="1"/>
    <col min="13578" max="13578" width="10.7109375" style="4" customWidth="1"/>
    <col min="13579" max="13579" width="13.7109375" style="4" bestFit="1" customWidth="1"/>
    <col min="13580" max="13580" width="13.5703125" style="4" customWidth="1"/>
    <col min="13581" max="13581" width="17.28515625" style="4" customWidth="1"/>
    <col min="13582" max="13582" width="21.7109375" style="4" customWidth="1"/>
    <col min="13583" max="13583" width="12" style="4" customWidth="1"/>
    <col min="13584" max="13584" width="8.5703125" style="4"/>
    <col min="13585" max="13585" width="12" style="4" customWidth="1"/>
    <col min="13586" max="13586" width="11.42578125" style="4" customWidth="1"/>
    <col min="13587" max="13588" width="12" style="4" customWidth="1"/>
    <col min="13589" max="13823" width="8.5703125" style="4"/>
    <col min="13824" max="13824" width="5.5703125" style="4" customWidth="1"/>
    <col min="13825" max="13825" width="13.28515625" style="4" bestFit="1" customWidth="1"/>
    <col min="13826" max="13826" width="17.7109375" style="4" customWidth="1"/>
    <col min="13827" max="13827" width="17.28515625" style="4" customWidth="1"/>
    <col min="13828" max="13828" width="13.7109375" style="4" customWidth="1"/>
    <col min="13829" max="13829" width="16.28515625" style="4" customWidth="1"/>
    <col min="13830" max="13830" width="12.7109375" style="4" customWidth="1"/>
    <col min="13831" max="13831" width="19.5703125" style="4" customWidth="1"/>
    <col min="13832" max="13832" width="20" style="4" customWidth="1"/>
    <col min="13833" max="13833" width="11.7109375" style="4" customWidth="1"/>
    <col min="13834" max="13834" width="10.7109375" style="4" customWidth="1"/>
    <col min="13835" max="13835" width="13.7109375" style="4" bestFit="1" customWidth="1"/>
    <col min="13836" max="13836" width="13.5703125" style="4" customWidth="1"/>
    <col min="13837" max="13837" width="17.28515625" style="4" customWidth="1"/>
    <col min="13838" max="13838" width="21.7109375" style="4" customWidth="1"/>
    <col min="13839" max="13839" width="12" style="4" customWidth="1"/>
    <col min="13840" max="13840" width="8.5703125" style="4"/>
    <col min="13841" max="13841" width="12" style="4" customWidth="1"/>
    <col min="13842" max="13842" width="11.42578125" style="4" customWidth="1"/>
    <col min="13843" max="13844" width="12" style="4" customWidth="1"/>
    <col min="13845" max="14079" width="8.5703125" style="4"/>
    <col min="14080" max="14080" width="5.5703125" style="4" customWidth="1"/>
    <col min="14081" max="14081" width="13.28515625" style="4" bestFit="1" customWidth="1"/>
    <col min="14082" max="14082" width="17.7109375" style="4" customWidth="1"/>
    <col min="14083" max="14083" width="17.28515625" style="4" customWidth="1"/>
    <col min="14084" max="14084" width="13.7109375" style="4" customWidth="1"/>
    <col min="14085" max="14085" width="16.28515625" style="4" customWidth="1"/>
    <col min="14086" max="14086" width="12.7109375" style="4" customWidth="1"/>
    <col min="14087" max="14087" width="19.5703125" style="4" customWidth="1"/>
    <col min="14088" max="14088" width="20" style="4" customWidth="1"/>
    <col min="14089" max="14089" width="11.7109375" style="4" customWidth="1"/>
    <col min="14090" max="14090" width="10.7109375" style="4" customWidth="1"/>
    <col min="14091" max="14091" width="13.7109375" style="4" bestFit="1" customWidth="1"/>
    <col min="14092" max="14092" width="13.5703125" style="4" customWidth="1"/>
    <col min="14093" max="14093" width="17.28515625" style="4" customWidth="1"/>
    <col min="14094" max="14094" width="21.7109375" style="4" customWidth="1"/>
    <col min="14095" max="14095" width="12" style="4" customWidth="1"/>
    <col min="14096" max="14096" width="8.5703125" style="4"/>
    <col min="14097" max="14097" width="12" style="4" customWidth="1"/>
    <col min="14098" max="14098" width="11.42578125" style="4" customWidth="1"/>
    <col min="14099" max="14100" width="12" style="4" customWidth="1"/>
    <col min="14101" max="14335" width="8.5703125" style="4"/>
    <col min="14336" max="14336" width="5.5703125" style="4" customWidth="1"/>
    <col min="14337" max="14337" width="13.28515625" style="4" bestFit="1" customWidth="1"/>
    <col min="14338" max="14338" width="17.7109375" style="4" customWidth="1"/>
    <col min="14339" max="14339" width="17.28515625" style="4" customWidth="1"/>
    <col min="14340" max="14340" width="13.7109375" style="4" customWidth="1"/>
    <col min="14341" max="14341" width="16.28515625" style="4" customWidth="1"/>
    <col min="14342" max="14342" width="12.7109375" style="4" customWidth="1"/>
    <col min="14343" max="14343" width="19.5703125" style="4" customWidth="1"/>
    <col min="14344" max="14344" width="20" style="4" customWidth="1"/>
    <col min="14345" max="14345" width="11.7109375" style="4" customWidth="1"/>
    <col min="14346" max="14346" width="10.7109375" style="4" customWidth="1"/>
    <col min="14347" max="14347" width="13.7109375" style="4" bestFit="1" customWidth="1"/>
    <col min="14348" max="14348" width="13.5703125" style="4" customWidth="1"/>
    <col min="14349" max="14349" width="17.28515625" style="4" customWidth="1"/>
    <col min="14350" max="14350" width="21.7109375" style="4" customWidth="1"/>
    <col min="14351" max="14351" width="12" style="4" customWidth="1"/>
    <col min="14352" max="14352" width="8.5703125" style="4"/>
    <col min="14353" max="14353" width="12" style="4" customWidth="1"/>
    <col min="14354" max="14354" width="11.42578125" style="4" customWidth="1"/>
    <col min="14355" max="14356" width="12" style="4" customWidth="1"/>
    <col min="14357" max="14591" width="8.5703125" style="4"/>
    <col min="14592" max="14592" width="5.5703125" style="4" customWidth="1"/>
    <col min="14593" max="14593" width="13.28515625" style="4" bestFit="1" customWidth="1"/>
    <col min="14594" max="14594" width="17.7109375" style="4" customWidth="1"/>
    <col min="14595" max="14595" width="17.28515625" style="4" customWidth="1"/>
    <col min="14596" max="14596" width="13.7109375" style="4" customWidth="1"/>
    <col min="14597" max="14597" width="16.28515625" style="4" customWidth="1"/>
    <col min="14598" max="14598" width="12.7109375" style="4" customWidth="1"/>
    <col min="14599" max="14599" width="19.5703125" style="4" customWidth="1"/>
    <col min="14600" max="14600" width="20" style="4" customWidth="1"/>
    <col min="14601" max="14601" width="11.7109375" style="4" customWidth="1"/>
    <col min="14602" max="14602" width="10.7109375" style="4" customWidth="1"/>
    <col min="14603" max="14603" width="13.7109375" style="4" bestFit="1" customWidth="1"/>
    <col min="14604" max="14604" width="13.5703125" style="4" customWidth="1"/>
    <col min="14605" max="14605" width="17.28515625" style="4" customWidth="1"/>
    <col min="14606" max="14606" width="21.7109375" style="4" customWidth="1"/>
    <col min="14607" max="14607" width="12" style="4" customWidth="1"/>
    <col min="14608" max="14608" width="8.5703125" style="4"/>
    <col min="14609" max="14609" width="12" style="4" customWidth="1"/>
    <col min="14610" max="14610" width="11.42578125" style="4" customWidth="1"/>
    <col min="14611" max="14612" width="12" style="4" customWidth="1"/>
    <col min="14613" max="14847" width="8.5703125" style="4"/>
    <col min="14848" max="14848" width="5.5703125" style="4" customWidth="1"/>
    <col min="14849" max="14849" width="13.28515625" style="4" bestFit="1" customWidth="1"/>
    <col min="14850" max="14850" width="17.7109375" style="4" customWidth="1"/>
    <col min="14851" max="14851" width="17.28515625" style="4" customWidth="1"/>
    <col min="14852" max="14852" width="13.7109375" style="4" customWidth="1"/>
    <col min="14853" max="14853" width="16.28515625" style="4" customWidth="1"/>
    <col min="14854" max="14854" width="12.7109375" style="4" customWidth="1"/>
    <col min="14855" max="14855" width="19.5703125" style="4" customWidth="1"/>
    <col min="14856" max="14856" width="20" style="4" customWidth="1"/>
    <col min="14857" max="14857" width="11.7109375" style="4" customWidth="1"/>
    <col min="14858" max="14858" width="10.7109375" style="4" customWidth="1"/>
    <col min="14859" max="14859" width="13.7109375" style="4" bestFit="1" customWidth="1"/>
    <col min="14860" max="14860" width="13.5703125" style="4" customWidth="1"/>
    <col min="14861" max="14861" width="17.28515625" style="4" customWidth="1"/>
    <col min="14862" max="14862" width="21.7109375" style="4" customWidth="1"/>
    <col min="14863" max="14863" width="12" style="4" customWidth="1"/>
    <col min="14864" max="14864" width="8.5703125" style="4"/>
    <col min="14865" max="14865" width="12" style="4" customWidth="1"/>
    <col min="14866" max="14866" width="11.42578125" style="4" customWidth="1"/>
    <col min="14867" max="14868" width="12" style="4" customWidth="1"/>
    <col min="14869" max="15103" width="8.5703125" style="4"/>
    <col min="15104" max="15104" width="5.5703125" style="4" customWidth="1"/>
    <col min="15105" max="15105" width="13.28515625" style="4" bestFit="1" customWidth="1"/>
    <col min="15106" max="15106" width="17.7109375" style="4" customWidth="1"/>
    <col min="15107" max="15107" width="17.28515625" style="4" customWidth="1"/>
    <col min="15108" max="15108" width="13.7109375" style="4" customWidth="1"/>
    <col min="15109" max="15109" width="16.28515625" style="4" customWidth="1"/>
    <col min="15110" max="15110" width="12.7109375" style="4" customWidth="1"/>
    <col min="15111" max="15111" width="19.5703125" style="4" customWidth="1"/>
    <col min="15112" max="15112" width="20" style="4" customWidth="1"/>
    <col min="15113" max="15113" width="11.7109375" style="4" customWidth="1"/>
    <col min="15114" max="15114" width="10.7109375" style="4" customWidth="1"/>
    <col min="15115" max="15115" width="13.7109375" style="4" bestFit="1" customWidth="1"/>
    <col min="15116" max="15116" width="13.5703125" style="4" customWidth="1"/>
    <col min="15117" max="15117" width="17.28515625" style="4" customWidth="1"/>
    <col min="15118" max="15118" width="21.7109375" style="4" customWidth="1"/>
    <col min="15119" max="15119" width="12" style="4" customWidth="1"/>
    <col min="15120" max="15120" width="8.5703125" style="4"/>
    <col min="15121" max="15121" width="12" style="4" customWidth="1"/>
    <col min="15122" max="15122" width="11.42578125" style="4" customWidth="1"/>
    <col min="15123" max="15124" width="12" style="4" customWidth="1"/>
    <col min="15125" max="15359" width="8.5703125" style="4"/>
    <col min="15360" max="15360" width="5.5703125" style="4" customWidth="1"/>
    <col min="15361" max="15361" width="13.28515625" style="4" bestFit="1" customWidth="1"/>
    <col min="15362" max="15362" width="17.7109375" style="4" customWidth="1"/>
    <col min="15363" max="15363" width="17.28515625" style="4" customWidth="1"/>
    <col min="15364" max="15364" width="13.7109375" style="4" customWidth="1"/>
    <col min="15365" max="15365" width="16.28515625" style="4" customWidth="1"/>
    <col min="15366" max="15366" width="12.7109375" style="4" customWidth="1"/>
    <col min="15367" max="15367" width="19.5703125" style="4" customWidth="1"/>
    <col min="15368" max="15368" width="20" style="4" customWidth="1"/>
    <col min="15369" max="15369" width="11.7109375" style="4" customWidth="1"/>
    <col min="15370" max="15370" width="10.7109375" style="4" customWidth="1"/>
    <col min="15371" max="15371" width="13.7109375" style="4" bestFit="1" customWidth="1"/>
    <col min="15372" max="15372" width="13.5703125" style="4" customWidth="1"/>
    <col min="15373" max="15373" width="17.28515625" style="4" customWidth="1"/>
    <col min="15374" max="15374" width="21.7109375" style="4" customWidth="1"/>
    <col min="15375" max="15375" width="12" style="4" customWidth="1"/>
    <col min="15376" max="15376" width="8.5703125" style="4"/>
    <col min="15377" max="15377" width="12" style="4" customWidth="1"/>
    <col min="15378" max="15378" width="11.42578125" style="4" customWidth="1"/>
    <col min="15379" max="15380" width="12" style="4" customWidth="1"/>
    <col min="15381" max="15615" width="8.5703125" style="4"/>
    <col min="15616" max="15616" width="5.5703125" style="4" customWidth="1"/>
    <col min="15617" max="15617" width="13.28515625" style="4" bestFit="1" customWidth="1"/>
    <col min="15618" max="15618" width="17.7109375" style="4" customWidth="1"/>
    <col min="15619" max="15619" width="17.28515625" style="4" customWidth="1"/>
    <col min="15620" max="15620" width="13.7109375" style="4" customWidth="1"/>
    <col min="15621" max="15621" width="16.28515625" style="4" customWidth="1"/>
    <col min="15622" max="15622" width="12.7109375" style="4" customWidth="1"/>
    <col min="15623" max="15623" width="19.5703125" style="4" customWidth="1"/>
    <col min="15624" max="15624" width="20" style="4" customWidth="1"/>
    <col min="15625" max="15625" width="11.7109375" style="4" customWidth="1"/>
    <col min="15626" max="15626" width="10.7109375" style="4" customWidth="1"/>
    <col min="15627" max="15627" width="13.7109375" style="4" bestFit="1" customWidth="1"/>
    <col min="15628" max="15628" width="13.5703125" style="4" customWidth="1"/>
    <col min="15629" max="15629" width="17.28515625" style="4" customWidth="1"/>
    <col min="15630" max="15630" width="21.7109375" style="4" customWidth="1"/>
    <col min="15631" max="15631" width="12" style="4" customWidth="1"/>
    <col min="15632" max="15632" width="8.5703125" style="4"/>
    <col min="15633" max="15633" width="12" style="4" customWidth="1"/>
    <col min="15634" max="15634" width="11.42578125" style="4" customWidth="1"/>
    <col min="15635" max="15636" width="12" style="4" customWidth="1"/>
    <col min="15637" max="15871" width="8.5703125" style="4"/>
    <col min="15872" max="15872" width="5.5703125" style="4" customWidth="1"/>
    <col min="15873" max="15873" width="13.28515625" style="4" bestFit="1" customWidth="1"/>
    <col min="15874" max="15874" width="17.7109375" style="4" customWidth="1"/>
    <col min="15875" max="15875" width="17.28515625" style="4" customWidth="1"/>
    <col min="15876" max="15876" width="13.7109375" style="4" customWidth="1"/>
    <col min="15877" max="15877" width="16.28515625" style="4" customWidth="1"/>
    <col min="15878" max="15878" width="12.7109375" style="4" customWidth="1"/>
    <col min="15879" max="15879" width="19.5703125" style="4" customWidth="1"/>
    <col min="15880" max="15880" width="20" style="4" customWidth="1"/>
    <col min="15881" max="15881" width="11.7109375" style="4" customWidth="1"/>
    <col min="15882" max="15882" width="10.7109375" style="4" customWidth="1"/>
    <col min="15883" max="15883" width="13.7109375" style="4" bestFit="1" customWidth="1"/>
    <col min="15884" max="15884" width="13.5703125" style="4" customWidth="1"/>
    <col min="15885" max="15885" width="17.28515625" style="4" customWidth="1"/>
    <col min="15886" max="15886" width="21.7109375" style="4" customWidth="1"/>
    <col min="15887" max="15887" width="12" style="4" customWidth="1"/>
    <col min="15888" max="15888" width="8.5703125" style="4"/>
    <col min="15889" max="15889" width="12" style="4" customWidth="1"/>
    <col min="15890" max="15890" width="11.42578125" style="4" customWidth="1"/>
    <col min="15891" max="15892" width="12" style="4" customWidth="1"/>
    <col min="15893" max="16127" width="8.5703125" style="4"/>
    <col min="16128" max="16128" width="5.5703125" style="4" customWidth="1"/>
    <col min="16129" max="16129" width="13.28515625" style="4" bestFit="1" customWidth="1"/>
    <col min="16130" max="16130" width="17.7109375" style="4" customWidth="1"/>
    <col min="16131" max="16131" width="17.28515625" style="4" customWidth="1"/>
    <col min="16132" max="16132" width="13.7109375" style="4" customWidth="1"/>
    <col min="16133" max="16133" width="16.28515625" style="4" customWidth="1"/>
    <col min="16134" max="16134" width="12.7109375" style="4" customWidth="1"/>
    <col min="16135" max="16135" width="19.5703125" style="4" customWidth="1"/>
    <col min="16136" max="16136" width="20" style="4" customWidth="1"/>
    <col min="16137" max="16137" width="11.7109375" style="4" customWidth="1"/>
    <col min="16138" max="16138" width="10.7109375" style="4" customWidth="1"/>
    <col min="16139" max="16139" width="13.7109375" style="4" bestFit="1" customWidth="1"/>
    <col min="16140" max="16140" width="13.5703125" style="4" customWidth="1"/>
    <col min="16141" max="16141" width="17.28515625" style="4" customWidth="1"/>
    <col min="16142" max="16142" width="21.7109375" style="4" customWidth="1"/>
    <col min="16143" max="16143" width="12" style="4" customWidth="1"/>
    <col min="16144" max="16144" width="8.5703125" style="4"/>
    <col min="16145" max="16145" width="12" style="4" customWidth="1"/>
    <col min="16146" max="16146" width="11.42578125" style="4" customWidth="1"/>
    <col min="16147" max="16148" width="12" style="4" customWidth="1"/>
    <col min="16149" max="16384" width="8.5703125" style="4"/>
  </cols>
  <sheetData>
    <row r="1" spans="1:18" ht="14.25" customHeight="1" thickBot="1" x14ac:dyDescent="0.3">
      <c r="A1" s="297" t="s">
        <v>0</v>
      </c>
      <c r="B1" s="298"/>
      <c r="C1" s="298"/>
      <c r="D1" s="290" t="s">
        <v>158</v>
      </c>
      <c r="E1" s="290"/>
      <c r="F1" s="291"/>
      <c r="I1" s="299" t="s">
        <v>1</v>
      </c>
      <c r="J1" s="300"/>
      <c r="K1" s="300"/>
      <c r="L1" s="301"/>
      <c r="N1" s="5"/>
    </row>
    <row r="2" spans="1:18" ht="12.75" customHeight="1" x14ac:dyDescent="0.25">
      <c r="A2" s="302" t="s">
        <v>2</v>
      </c>
      <c r="B2" s="303"/>
      <c r="C2" s="303"/>
      <c r="D2" s="217"/>
      <c r="E2" s="218"/>
      <c r="F2" s="219"/>
      <c r="H2" s="9"/>
      <c r="I2" s="211"/>
      <c r="J2" s="212"/>
      <c r="K2" s="212"/>
      <c r="L2" s="213"/>
    </row>
    <row r="3" spans="1:18" ht="19.5" customHeight="1" thickBot="1" x14ac:dyDescent="0.3">
      <c r="A3" s="304" t="s">
        <v>3</v>
      </c>
      <c r="B3" s="305" t="s">
        <v>4</v>
      </c>
      <c r="C3" s="305" t="s">
        <v>4</v>
      </c>
      <c r="D3" s="287" t="s">
        <v>157</v>
      </c>
      <c r="E3" s="288"/>
      <c r="F3" s="289"/>
      <c r="I3" s="308" t="s">
        <v>154</v>
      </c>
      <c r="J3" s="309"/>
      <c r="K3" s="309"/>
      <c r="L3" s="310"/>
    </row>
    <row r="4" spans="1:18" ht="16.5" customHeight="1" x14ac:dyDescent="0.25">
      <c r="A4" s="19"/>
      <c r="B4" s="19"/>
      <c r="C4" s="19"/>
      <c r="D4" s="19"/>
      <c r="E4" s="19"/>
      <c r="F4" s="19"/>
      <c r="G4" s="19"/>
      <c r="H4" s="19"/>
      <c r="I4" s="19"/>
      <c r="J4" s="19"/>
      <c r="K4" s="19"/>
      <c r="L4" s="19"/>
      <c r="M4" s="21"/>
      <c r="N4" s="21"/>
    </row>
    <row r="5" spans="1:18" ht="19.5" customHeight="1" x14ac:dyDescent="0.25">
      <c r="A5" s="306" t="s">
        <v>162</v>
      </c>
      <c r="B5" s="307"/>
      <c r="C5" s="307"/>
      <c r="D5" s="307"/>
      <c r="E5" s="307"/>
      <c r="F5" s="307"/>
      <c r="G5" s="307"/>
      <c r="H5" s="307"/>
      <c r="I5" s="307"/>
      <c r="J5" s="307"/>
      <c r="K5" s="307"/>
      <c r="L5" s="307"/>
      <c r="M5" s="307"/>
      <c r="N5" s="307"/>
    </row>
    <row r="6" spans="1:18" ht="94.5" x14ac:dyDescent="0.25">
      <c r="A6" s="266" t="s">
        <v>5</v>
      </c>
      <c r="B6" s="22" t="s">
        <v>6</v>
      </c>
      <c r="C6" s="22" t="s">
        <v>28</v>
      </c>
      <c r="D6" s="22" t="s">
        <v>145</v>
      </c>
      <c r="E6" s="22"/>
      <c r="F6" s="22"/>
      <c r="G6" s="22" t="s">
        <v>29</v>
      </c>
      <c r="H6" s="22" t="s">
        <v>112</v>
      </c>
      <c r="I6" s="22" t="s">
        <v>113</v>
      </c>
      <c r="J6" s="22" t="s">
        <v>114</v>
      </c>
      <c r="K6" s="122" t="s">
        <v>33</v>
      </c>
      <c r="L6" s="60" t="s">
        <v>115</v>
      </c>
      <c r="M6" s="60" t="s">
        <v>116</v>
      </c>
      <c r="N6" s="160" t="s">
        <v>46</v>
      </c>
    </row>
    <row r="7" spans="1:18" ht="18" customHeight="1" x14ac:dyDescent="0.25">
      <c r="A7" s="266"/>
      <c r="B7" s="23" t="s">
        <v>7</v>
      </c>
      <c r="C7" s="72">
        <v>60102.87</v>
      </c>
      <c r="D7" s="73">
        <f>178.02*13</f>
        <v>2314.2600000000002</v>
      </c>
      <c r="E7" s="7"/>
      <c r="F7" s="102"/>
      <c r="G7" s="150">
        <f>+C7+D7</f>
        <v>62417.130000000005</v>
      </c>
      <c r="H7" s="68">
        <f>G7*24.2%</f>
        <v>15104.945460000001</v>
      </c>
      <c r="I7" s="68">
        <f>G7*7.1%*80%</f>
        <v>3545.2929839999997</v>
      </c>
      <c r="J7" s="68">
        <f>G7*8.5%</f>
        <v>5305.4560500000007</v>
      </c>
      <c r="K7" s="159">
        <f>+ROUND(+G7+H7+I7+J7,2)</f>
        <v>86372.82</v>
      </c>
      <c r="L7" s="83">
        <v>1</v>
      </c>
      <c r="M7" s="83"/>
      <c r="N7" s="147">
        <f>+ROUND(+(L7+M7)*K7,2)</f>
        <v>86372.82</v>
      </c>
    </row>
    <row r="8" spans="1:18" ht="18" customHeight="1" x14ac:dyDescent="0.25">
      <c r="A8" s="266"/>
      <c r="B8" s="23" t="s">
        <v>8</v>
      </c>
      <c r="C8" s="72">
        <v>47015.77</v>
      </c>
      <c r="D8" s="73">
        <f>139.22*13</f>
        <v>1809.86</v>
      </c>
      <c r="E8" s="29"/>
      <c r="F8" s="102"/>
      <c r="G8" s="150">
        <f>+C8+D8</f>
        <v>48825.63</v>
      </c>
      <c r="H8" s="68">
        <f>G8*24.2%</f>
        <v>11815.802459999999</v>
      </c>
      <c r="I8" s="68">
        <f>G8*7.1%*80%</f>
        <v>2773.2957839999999</v>
      </c>
      <c r="J8" s="68">
        <f>G8*8.5%</f>
        <v>4150.1785499999996</v>
      </c>
      <c r="K8" s="159">
        <f>+ROUND(+G8+H8+I8+J8,2)</f>
        <v>67564.91</v>
      </c>
      <c r="L8" s="83">
        <v>13</v>
      </c>
      <c r="M8" s="83"/>
      <c r="N8" s="147">
        <f>+ROUND(+(L8+M8)*K8,2)</f>
        <v>878343.83</v>
      </c>
      <c r="O8" s="25"/>
      <c r="Q8" s="9"/>
    </row>
    <row r="9" spans="1:18" ht="18" customHeight="1" x14ac:dyDescent="0.25">
      <c r="A9" s="26"/>
      <c r="B9" s="26"/>
      <c r="C9" s="70"/>
      <c r="D9" s="70"/>
      <c r="E9" s="70"/>
      <c r="F9" s="70"/>
      <c r="G9" s="70"/>
      <c r="H9" s="70"/>
      <c r="I9" s="70"/>
      <c r="J9" s="70"/>
      <c r="K9" s="70"/>
      <c r="L9" s="26"/>
      <c r="M9" s="26"/>
      <c r="N9" s="26"/>
      <c r="O9" s="25"/>
      <c r="Q9" s="9"/>
    </row>
    <row r="10" spans="1:18" ht="93" customHeight="1" x14ac:dyDescent="0.25">
      <c r="A10" s="267" t="s">
        <v>9</v>
      </c>
      <c r="B10" s="28"/>
      <c r="C10" s="22" t="s">
        <v>10</v>
      </c>
      <c r="D10" s="22" t="s">
        <v>145</v>
      </c>
      <c r="E10" s="22" t="s">
        <v>34</v>
      </c>
      <c r="F10" s="22" t="s">
        <v>35</v>
      </c>
      <c r="G10" s="22" t="s">
        <v>11</v>
      </c>
      <c r="H10" s="22" t="s">
        <v>36</v>
      </c>
      <c r="I10" s="22"/>
      <c r="J10" s="22"/>
      <c r="K10" s="122" t="s">
        <v>37</v>
      </c>
      <c r="L10" s="60" t="s">
        <v>115</v>
      </c>
      <c r="M10" s="60" t="s">
        <v>118</v>
      </c>
      <c r="N10" s="160" t="s">
        <v>46</v>
      </c>
      <c r="P10" s="25"/>
      <c r="Q10" s="9"/>
      <c r="R10" s="9"/>
    </row>
    <row r="11" spans="1:18" ht="15.75" customHeight="1" x14ac:dyDescent="0.25">
      <c r="A11" s="268"/>
      <c r="B11" s="22" t="s">
        <v>117</v>
      </c>
      <c r="C11" s="67">
        <v>35000</v>
      </c>
      <c r="D11" s="67">
        <f>103.64*13</f>
        <v>1347.32</v>
      </c>
      <c r="E11" s="67"/>
      <c r="F11" s="67"/>
      <c r="G11" s="67">
        <f>+C11+D11+E11+F11</f>
        <v>36347.32</v>
      </c>
      <c r="H11" s="67">
        <f>+(C11+D11+E11)*38.38%+(F11*32.7%)</f>
        <v>13950.101416000001</v>
      </c>
      <c r="I11" s="71"/>
      <c r="J11" s="67"/>
      <c r="K11" s="159" t="str">
        <f>+IF(E11&lt;&gt;0,+ROUND(+G11+H11+I11+J11,2),"0")</f>
        <v>0</v>
      </c>
      <c r="L11" s="69"/>
      <c r="M11" s="84"/>
      <c r="N11" s="147">
        <f>+ROUND(+(L11+M11)*K11,2)</f>
        <v>0</v>
      </c>
      <c r="P11" s="25"/>
      <c r="Q11" s="9"/>
      <c r="R11" s="9"/>
    </row>
    <row r="12" spans="1:18" ht="14.25" customHeight="1" x14ac:dyDescent="0.25">
      <c r="A12" s="268"/>
      <c r="B12" s="27"/>
      <c r="C12" s="70"/>
      <c r="D12" s="70"/>
      <c r="E12" s="70"/>
      <c r="F12" s="70"/>
      <c r="G12" s="70"/>
      <c r="H12" s="70"/>
      <c r="I12" s="70"/>
      <c r="J12" s="70"/>
      <c r="K12" s="70"/>
      <c r="L12" s="70"/>
      <c r="M12" s="70"/>
      <c r="N12" s="70"/>
      <c r="P12" s="25"/>
      <c r="Q12" s="9"/>
      <c r="R12" s="9"/>
    </row>
    <row r="13" spans="1:18" ht="88.5" customHeight="1" x14ac:dyDescent="0.25">
      <c r="A13" s="268"/>
      <c r="B13" s="28"/>
      <c r="C13" s="22" t="s">
        <v>38</v>
      </c>
      <c r="D13" s="22" t="s">
        <v>146</v>
      </c>
      <c r="E13" s="22" t="s">
        <v>39</v>
      </c>
      <c r="F13" s="22" t="s">
        <v>73</v>
      </c>
      <c r="G13" s="22" t="s">
        <v>40</v>
      </c>
      <c r="H13" s="22" t="s">
        <v>112</v>
      </c>
      <c r="I13" s="22" t="s">
        <v>113</v>
      </c>
      <c r="J13" s="22" t="s">
        <v>114</v>
      </c>
      <c r="K13" s="122" t="s">
        <v>43</v>
      </c>
      <c r="L13" s="60" t="s">
        <v>115</v>
      </c>
      <c r="M13" s="60" t="s">
        <v>116</v>
      </c>
      <c r="N13" s="160" t="s">
        <v>46</v>
      </c>
      <c r="O13" s="25"/>
      <c r="P13" s="9"/>
      <c r="Q13" s="9"/>
    </row>
    <row r="14" spans="1:18" ht="15.75" customHeight="1" x14ac:dyDescent="0.25">
      <c r="A14" s="268"/>
      <c r="B14" s="29" t="s">
        <v>13</v>
      </c>
      <c r="C14" s="72">
        <v>23501.93</v>
      </c>
      <c r="D14" s="73">
        <f>75.38*12</f>
        <v>904.56</v>
      </c>
      <c r="E14" s="73"/>
      <c r="F14" s="74">
        <f>+ROUND((C14+D14+E14)/12,2)</f>
        <v>2033.87</v>
      </c>
      <c r="G14" s="73">
        <f>+F14+D14+C14+E14</f>
        <v>26440.36</v>
      </c>
      <c r="H14" s="67">
        <f>G14*24.2%</f>
        <v>6398.5671199999997</v>
      </c>
      <c r="I14" s="67">
        <f>G14*7.1%*80%</f>
        <v>1501.8124479999999</v>
      </c>
      <c r="J14" s="67">
        <f>G14*8.5%</f>
        <v>2247.4306000000001</v>
      </c>
      <c r="K14" s="159">
        <f>+ROUND(+G14+H14+I14+J14,2)</f>
        <v>36588.17</v>
      </c>
      <c r="L14" s="83">
        <v>114</v>
      </c>
      <c r="M14" s="83">
        <v>1</v>
      </c>
      <c r="N14" s="147">
        <f>+ROUND(+(L14+M14)*K14,2)</f>
        <v>4207639.55</v>
      </c>
    </row>
    <row r="15" spans="1:18" x14ac:dyDescent="0.25">
      <c r="A15" s="268"/>
      <c r="B15" s="30"/>
      <c r="C15" s="75"/>
      <c r="D15" s="76"/>
      <c r="E15" s="76"/>
      <c r="F15" s="75"/>
      <c r="G15" s="75"/>
      <c r="H15" s="75"/>
      <c r="I15" s="75"/>
      <c r="J15" s="75"/>
      <c r="K15" s="75"/>
      <c r="L15" s="90"/>
      <c r="M15" s="90"/>
      <c r="N15" s="88"/>
    </row>
    <row r="16" spans="1:18" ht="15" customHeight="1" x14ac:dyDescent="0.25">
      <c r="A16" s="268"/>
      <c r="B16" s="29" t="s">
        <v>14</v>
      </c>
      <c r="C16" s="72">
        <v>19351.97</v>
      </c>
      <c r="D16" s="73">
        <f>62.06*12</f>
        <v>744.72</v>
      </c>
      <c r="E16" s="73"/>
      <c r="F16" s="74">
        <f>+ROUND((C16+D16+E16)/12,2)</f>
        <v>1674.72</v>
      </c>
      <c r="G16" s="73">
        <f>+F16+D16+C16+E16</f>
        <v>21771.41</v>
      </c>
      <c r="H16" s="67">
        <f>G16*24.2%</f>
        <v>5268.6812199999995</v>
      </c>
      <c r="I16" s="67">
        <f>G16*7.1%*80%</f>
        <v>1236.616088</v>
      </c>
      <c r="J16" s="67">
        <f>G16*8.5%</f>
        <v>1850.5698500000001</v>
      </c>
      <c r="K16" s="159">
        <f>+ROUND(+G16+H16+I16+J16,2)</f>
        <v>30127.279999999999</v>
      </c>
      <c r="L16" s="83">
        <v>196</v>
      </c>
      <c r="M16" s="83">
        <v>24</v>
      </c>
      <c r="N16" s="147">
        <f>+ROUND(+(L16+M16)*K16,2)</f>
        <v>6628001.5999999996</v>
      </c>
      <c r="Q16" s="31"/>
    </row>
    <row r="17" spans="1:17" ht="15" customHeight="1" x14ac:dyDescent="0.25">
      <c r="A17" s="268"/>
      <c r="B17" s="32"/>
      <c r="C17" s="79"/>
      <c r="D17" s="76"/>
      <c r="E17" s="76"/>
      <c r="F17" s="76"/>
      <c r="G17" s="75"/>
      <c r="H17" s="76"/>
      <c r="I17" s="76"/>
      <c r="J17" s="76"/>
      <c r="K17" s="76"/>
      <c r="L17" s="92"/>
      <c r="M17" s="92"/>
      <c r="N17" s="91"/>
      <c r="Q17" s="31"/>
    </row>
    <row r="18" spans="1:17" x14ac:dyDescent="0.25">
      <c r="A18" s="268"/>
      <c r="B18" s="29" t="s">
        <v>15</v>
      </c>
      <c r="C18" s="72">
        <v>18390.84</v>
      </c>
      <c r="D18" s="73">
        <f>58.98*12</f>
        <v>707.76</v>
      </c>
      <c r="E18" s="73"/>
      <c r="F18" s="74">
        <f>+ROUND((C18+D18+E18)/12,2)</f>
        <v>1591.55</v>
      </c>
      <c r="G18" s="73">
        <f>+F18+D18+C18+E18</f>
        <v>20690.150000000001</v>
      </c>
      <c r="H18" s="67">
        <f>G18*24.2%</f>
        <v>5007.0163000000002</v>
      </c>
      <c r="I18" s="67">
        <f>G18*7.1%*80%</f>
        <v>1175.2005200000001</v>
      </c>
      <c r="J18" s="67">
        <f>G18*8.5%</f>
        <v>1758.6627500000002</v>
      </c>
      <c r="K18" s="159">
        <f>+ROUND(+G18+H18+I18+J18,2)</f>
        <v>28631.03</v>
      </c>
      <c r="L18" s="83">
        <v>55</v>
      </c>
      <c r="M18" s="83"/>
      <c r="N18" s="147">
        <f>+ROUND(+(L18+M18)*K18,2)</f>
        <v>1574706.65</v>
      </c>
    </row>
    <row r="19" spans="1:17" x14ac:dyDescent="0.25">
      <c r="A19" s="269"/>
      <c r="B19" s="30"/>
      <c r="C19" s="75"/>
      <c r="D19" s="76"/>
      <c r="E19" s="76"/>
      <c r="F19" s="75"/>
      <c r="G19" s="75"/>
      <c r="H19" s="76"/>
      <c r="I19" s="76"/>
      <c r="J19" s="76"/>
      <c r="K19" s="76"/>
      <c r="L19" s="92"/>
      <c r="M19" s="92"/>
      <c r="N19" s="91"/>
    </row>
    <row r="20" spans="1:17" ht="38.25" customHeight="1" x14ac:dyDescent="0.3">
      <c r="B20"/>
      <c r="C20"/>
      <c r="D20" s="7"/>
      <c r="E20" s="7"/>
      <c r="F20"/>
      <c r="G20"/>
      <c r="H20"/>
      <c r="I20"/>
      <c r="J20" s="7"/>
      <c r="K20" s="179" t="s">
        <v>16</v>
      </c>
      <c r="L20" s="146">
        <f>+SUM(L7:L18)</f>
        <v>379</v>
      </c>
      <c r="M20" s="146">
        <f>+SUM(M7:M18)</f>
        <v>25</v>
      </c>
      <c r="N20" s="147">
        <f>+SUM(N7:N18)</f>
        <v>13375064.449999999</v>
      </c>
    </row>
    <row r="21" spans="1:17" ht="18" customHeight="1" thickBot="1" x14ac:dyDescent="0.3">
      <c r="B21"/>
      <c r="C21"/>
      <c r="D21" s="7"/>
      <c r="E21" s="7"/>
      <c r="F21"/>
      <c r="G21"/>
      <c r="H21"/>
      <c r="I21"/>
      <c r="J21" s="7"/>
      <c r="K21" s="31"/>
      <c r="L21" s="138"/>
      <c r="M21" s="138"/>
      <c r="N21" s="139"/>
    </row>
    <row r="22" spans="1:17" ht="15" customHeight="1" x14ac:dyDescent="0.25">
      <c r="B22" s="311" t="s">
        <v>63</v>
      </c>
      <c r="C22" s="312"/>
      <c r="D22" s="312"/>
      <c r="E22" s="312"/>
      <c r="F22" s="312"/>
      <c r="G22" s="312"/>
      <c r="H22" s="312"/>
      <c r="I22" s="312"/>
      <c r="J22" s="312"/>
      <c r="K22" s="312"/>
      <c r="L22" s="312"/>
      <c r="M22" s="312"/>
      <c r="N22" s="313"/>
      <c r="O22" s="141"/>
      <c r="P22" s="141"/>
    </row>
    <row r="23" spans="1:17" ht="20.25" customHeight="1" x14ac:dyDescent="0.25">
      <c r="B23" s="293" t="s">
        <v>119</v>
      </c>
      <c r="C23" s="293"/>
      <c r="D23" s="293"/>
      <c r="E23" s="293"/>
      <c r="F23" s="293"/>
      <c r="G23" s="293"/>
      <c r="H23" s="293"/>
      <c r="I23" s="293"/>
      <c r="J23" s="293"/>
      <c r="K23" s="293"/>
      <c r="L23" s="293"/>
      <c r="M23" s="293"/>
      <c r="N23" s="293"/>
      <c r="O23" s="137"/>
      <c r="P23" s="137"/>
    </row>
    <row r="24" spans="1:17" ht="20.25" customHeight="1" x14ac:dyDescent="0.25">
      <c r="B24" s="314" t="s">
        <v>120</v>
      </c>
      <c r="C24" s="314"/>
      <c r="D24" s="314"/>
      <c r="E24" s="314"/>
      <c r="F24" s="314"/>
      <c r="G24" s="314"/>
      <c r="H24" s="314"/>
      <c r="I24" s="314"/>
      <c r="J24" s="314"/>
      <c r="K24" s="314"/>
      <c r="L24" s="314"/>
      <c r="M24" s="314"/>
      <c r="N24" s="314"/>
      <c r="O24" s="140"/>
      <c r="P24" s="140"/>
    </row>
    <row r="25" spans="1:17" ht="20.25" customHeight="1" x14ac:dyDescent="0.25">
      <c r="B25" s="315" t="s">
        <v>121</v>
      </c>
      <c r="C25" s="315"/>
      <c r="D25" s="315"/>
      <c r="E25" s="315"/>
      <c r="F25" s="315"/>
      <c r="G25" s="315"/>
      <c r="H25" s="315"/>
      <c r="I25" s="315"/>
      <c r="J25" s="315"/>
      <c r="K25" s="315"/>
      <c r="L25" s="315"/>
      <c r="M25" s="315"/>
      <c r="N25" s="315"/>
      <c r="O25" s="124"/>
      <c r="P25" s="124"/>
    </row>
    <row r="26" spans="1:17" ht="36.75" customHeight="1" x14ac:dyDescent="0.25">
      <c r="B26" s="315" t="s">
        <v>122</v>
      </c>
      <c r="C26" s="315"/>
      <c r="D26" s="315"/>
      <c r="E26" s="315"/>
      <c r="F26" s="315"/>
      <c r="G26" s="315"/>
      <c r="H26" s="315"/>
      <c r="I26" s="315"/>
      <c r="J26" s="315"/>
      <c r="K26" s="315"/>
      <c r="L26" s="315"/>
      <c r="M26" s="315"/>
      <c r="N26" s="315"/>
      <c r="O26" s="124"/>
      <c r="P26" s="124"/>
    </row>
    <row r="27" spans="1:17" ht="15" customHeight="1" x14ac:dyDescent="0.25">
      <c r="F27" s="33"/>
      <c r="G27" s="33"/>
      <c r="H27" s="33"/>
      <c r="I27" s="33"/>
      <c r="J27" s="33"/>
      <c r="K27" s="33"/>
      <c r="L27" s="33"/>
      <c r="M27" s="142"/>
      <c r="N27" s="142"/>
    </row>
    <row r="28" spans="1:17" x14ac:dyDescent="0.25">
      <c r="M28" s="25"/>
      <c r="N28" s="25"/>
    </row>
    <row r="29" spans="1:17" x14ac:dyDescent="0.25">
      <c r="H29" s="9"/>
      <c r="M29" s="31"/>
      <c r="N29" s="34"/>
    </row>
    <row r="30" spans="1:17" x14ac:dyDescent="0.25">
      <c r="M30" s="31"/>
      <c r="N30" s="34"/>
    </row>
  </sheetData>
  <sheetProtection selectLockedCells="1" selectUnlockedCells="1"/>
  <mergeCells count="15">
    <mergeCell ref="B22:N22"/>
    <mergeCell ref="B23:N23"/>
    <mergeCell ref="B24:N24"/>
    <mergeCell ref="B25:N25"/>
    <mergeCell ref="B26:N26"/>
    <mergeCell ref="A6:A8"/>
    <mergeCell ref="A10:A19"/>
    <mergeCell ref="A1:C1"/>
    <mergeCell ref="I1:L1"/>
    <mergeCell ref="A2:C2"/>
    <mergeCell ref="A3:C3"/>
    <mergeCell ref="A5:N5"/>
    <mergeCell ref="I3:L3"/>
    <mergeCell ref="D3:F3"/>
    <mergeCell ref="D1:F1"/>
  </mergeCells>
  <hyperlinks>
    <hyperlink ref="D3" r:id="rId1" xr:uid="{4D150512-67C2-4625-8F1A-2D5E2A1961C7}"/>
  </hyperlinks>
  <pageMargins left="0.45" right="0.47013888888888888" top="0.62013888888888891" bottom="0.47013888888888888" header="0.51180555555555551" footer="0.51180555555555551"/>
  <pageSetup paperSize="9" scale="59" firstPageNumber="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7704A-598D-405A-8939-EB68167CAC19}">
  <sheetPr>
    <tabColor theme="7"/>
    <pageSetUpPr fitToPage="1"/>
  </sheetPr>
  <dimension ref="A1:Q26"/>
  <sheetViews>
    <sheetView showGridLines="0" topLeftCell="B1" zoomScale="70" zoomScaleNormal="70" workbookViewId="0">
      <selection activeCell="M19" sqref="M19"/>
    </sheetView>
  </sheetViews>
  <sheetFormatPr defaultColWidth="8.5703125" defaultRowHeight="15.75" x14ac:dyDescent="0.25"/>
  <cols>
    <col min="1" max="1" width="8.5703125" style="4" customWidth="1"/>
    <col min="2" max="2" width="13.28515625" style="4" bestFit="1" customWidth="1"/>
    <col min="3" max="3" width="16.28515625" style="4" customWidth="1"/>
    <col min="4" max="4" width="18.42578125" style="4" customWidth="1"/>
    <col min="5" max="5" width="14.42578125" style="4" customWidth="1"/>
    <col min="6" max="6" width="14.28515625" style="4" bestFit="1" customWidth="1"/>
    <col min="7" max="7" width="15.42578125" style="4" customWidth="1"/>
    <col min="8" max="8" width="19.140625" style="4" customWidth="1"/>
    <col min="9" max="9" width="14.28515625" style="4" customWidth="1"/>
    <col min="10" max="10" width="11.7109375" style="4" customWidth="1"/>
    <col min="11" max="11" width="17.42578125" style="4" customWidth="1"/>
    <col min="12" max="12" width="18.42578125" style="4" bestFit="1" customWidth="1"/>
    <col min="13" max="13" width="17.7109375" style="4" customWidth="1"/>
    <col min="14" max="14" width="17.5703125" style="4" customWidth="1"/>
    <col min="15" max="15" width="12" style="4" customWidth="1"/>
    <col min="16" max="16" width="8.5703125" style="4"/>
    <col min="17" max="17" width="12" style="4" customWidth="1"/>
    <col min="18" max="18" width="11.42578125" style="4" customWidth="1"/>
    <col min="19" max="20" width="12" style="4" customWidth="1"/>
    <col min="21" max="256" width="8.5703125" style="4"/>
    <col min="257" max="257" width="13.28515625" style="4" bestFit="1" customWidth="1"/>
    <col min="258" max="258" width="16.28515625" style="4" customWidth="1"/>
    <col min="259" max="259" width="15.28515625" style="4" customWidth="1"/>
    <col min="260" max="260" width="14.42578125" style="4" customWidth="1"/>
    <col min="261" max="261" width="14.28515625" style="4" bestFit="1" customWidth="1"/>
    <col min="262" max="262" width="12.7109375" style="4" customWidth="1"/>
    <col min="263" max="263" width="17.28515625" style="4" customWidth="1"/>
    <col min="264" max="264" width="14.28515625" style="4" customWidth="1"/>
    <col min="265" max="265" width="11.7109375" style="4" customWidth="1"/>
    <col min="266" max="266" width="12.7109375" style="4" customWidth="1"/>
    <col min="267" max="267" width="18.42578125" style="4" bestFit="1" customWidth="1"/>
    <col min="268" max="268" width="12.5703125" style="4" customWidth="1"/>
    <col min="269" max="270" width="17.5703125" style="4" customWidth="1"/>
    <col min="271" max="271" width="12" style="4" customWidth="1"/>
    <col min="272" max="272" width="8.5703125" style="4"/>
    <col min="273" max="273" width="12" style="4" customWidth="1"/>
    <col min="274" max="274" width="11.42578125" style="4" customWidth="1"/>
    <col min="275" max="276" width="12" style="4" customWidth="1"/>
    <col min="277" max="512" width="8.5703125" style="4"/>
    <col min="513" max="513" width="13.28515625" style="4" bestFit="1" customWidth="1"/>
    <col min="514" max="514" width="16.28515625" style="4" customWidth="1"/>
    <col min="515" max="515" width="15.28515625" style="4" customWidth="1"/>
    <col min="516" max="516" width="14.42578125" style="4" customWidth="1"/>
    <col min="517" max="517" width="14.28515625" style="4" bestFit="1" customWidth="1"/>
    <col min="518" max="518" width="12.7109375" style="4" customWidth="1"/>
    <col min="519" max="519" width="17.28515625" style="4" customWidth="1"/>
    <col min="520" max="520" width="14.28515625" style="4" customWidth="1"/>
    <col min="521" max="521" width="11.7109375" style="4" customWidth="1"/>
    <col min="522" max="522" width="12.7109375" style="4" customWidth="1"/>
    <col min="523" max="523" width="18.42578125" style="4" bestFit="1" customWidth="1"/>
    <col min="524" max="524" width="12.5703125" style="4" customWidth="1"/>
    <col min="525" max="526" width="17.5703125" style="4" customWidth="1"/>
    <col min="527" max="527" width="12" style="4" customWidth="1"/>
    <col min="528" max="528" width="8.5703125" style="4"/>
    <col min="529" max="529" width="12" style="4" customWidth="1"/>
    <col min="530" max="530" width="11.42578125" style="4" customWidth="1"/>
    <col min="531" max="532" width="12" style="4" customWidth="1"/>
    <col min="533" max="768" width="8.5703125" style="4"/>
    <col min="769" max="769" width="13.28515625" style="4" bestFit="1" customWidth="1"/>
    <col min="770" max="770" width="16.28515625" style="4" customWidth="1"/>
    <col min="771" max="771" width="15.28515625" style="4" customWidth="1"/>
    <col min="772" max="772" width="14.42578125" style="4" customWidth="1"/>
    <col min="773" max="773" width="14.28515625" style="4" bestFit="1" customWidth="1"/>
    <col min="774" max="774" width="12.7109375" style="4" customWidth="1"/>
    <col min="775" max="775" width="17.28515625" style="4" customWidth="1"/>
    <col min="776" max="776" width="14.28515625" style="4" customWidth="1"/>
    <col min="777" max="777" width="11.7109375" style="4" customWidth="1"/>
    <col min="778" max="778" width="12.7109375" style="4" customWidth="1"/>
    <col min="779" max="779" width="18.42578125" style="4" bestFit="1" customWidth="1"/>
    <col min="780" max="780" width="12.5703125" style="4" customWidth="1"/>
    <col min="781" max="782" width="17.5703125" style="4" customWidth="1"/>
    <col min="783" max="783" width="12" style="4" customWidth="1"/>
    <col min="784" max="784" width="8.5703125" style="4"/>
    <col min="785" max="785" width="12" style="4" customWidth="1"/>
    <col min="786" max="786" width="11.42578125" style="4" customWidth="1"/>
    <col min="787" max="788" width="12" style="4" customWidth="1"/>
    <col min="789" max="1024" width="8.5703125" style="4"/>
    <col min="1025" max="1025" width="13.28515625" style="4" bestFit="1" customWidth="1"/>
    <col min="1026" max="1026" width="16.28515625" style="4" customWidth="1"/>
    <col min="1027" max="1027" width="15.28515625" style="4" customWidth="1"/>
    <col min="1028" max="1028" width="14.42578125" style="4" customWidth="1"/>
    <col min="1029" max="1029" width="14.28515625" style="4" bestFit="1" customWidth="1"/>
    <col min="1030" max="1030" width="12.7109375" style="4" customWidth="1"/>
    <col min="1031" max="1031" width="17.28515625" style="4" customWidth="1"/>
    <col min="1032" max="1032" width="14.28515625" style="4" customWidth="1"/>
    <col min="1033" max="1033" width="11.7109375" style="4" customWidth="1"/>
    <col min="1034" max="1034" width="12.7109375" style="4" customWidth="1"/>
    <col min="1035" max="1035" width="18.42578125" style="4" bestFit="1" customWidth="1"/>
    <col min="1036" max="1036" width="12.5703125" style="4" customWidth="1"/>
    <col min="1037" max="1038" width="17.5703125" style="4" customWidth="1"/>
    <col min="1039" max="1039" width="12" style="4" customWidth="1"/>
    <col min="1040" max="1040" width="8.5703125" style="4"/>
    <col min="1041" max="1041" width="12" style="4" customWidth="1"/>
    <col min="1042" max="1042" width="11.42578125" style="4" customWidth="1"/>
    <col min="1043" max="1044" width="12" style="4" customWidth="1"/>
    <col min="1045" max="1280" width="8.5703125" style="4"/>
    <col min="1281" max="1281" width="13.28515625" style="4" bestFit="1" customWidth="1"/>
    <col min="1282" max="1282" width="16.28515625" style="4" customWidth="1"/>
    <col min="1283" max="1283" width="15.28515625" style="4" customWidth="1"/>
    <col min="1284" max="1284" width="14.42578125" style="4" customWidth="1"/>
    <col min="1285" max="1285" width="14.28515625" style="4" bestFit="1" customWidth="1"/>
    <col min="1286" max="1286" width="12.7109375" style="4" customWidth="1"/>
    <col min="1287" max="1287" width="17.28515625" style="4" customWidth="1"/>
    <col min="1288" max="1288" width="14.28515625" style="4" customWidth="1"/>
    <col min="1289" max="1289" width="11.7109375" style="4" customWidth="1"/>
    <col min="1290" max="1290" width="12.7109375" style="4" customWidth="1"/>
    <col min="1291" max="1291" width="18.42578125" style="4" bestFit="1" customWidth="1"/>
    <col min="1292" max="1292" width="12.5703125" style="4" customWidth="1"/>
    <col min="1293" max="1294" width="17.5703125" style="4" customWidth="1"/>
    <col min="1295" max="1295" width="12" style="4" customWidth="1"/>
    <col min="1296" max="1296" width="8.5703125" style="4"/>
    <col min="1297" max="1297" width="12" style="4" customWidth="1"/>
    <col min="1298" max="1298" width="11.42578125" style="4" customWidth="1"/>
    <col min="1299" max="1300" width="12" style="4" customWidth="1"/>
    <col min="1301" max="1536" width="8.5703125" style="4"/>
    <col min="1537" max="1537" width="13.28515625" style="4" bestFit="1" customWidth="1"/>
    <col min="1538" max="1538" width="16.28515625" style="4" customWidth="1"/>
    <col min="1539" max="1539" width="15.28515625" style="4" customWidth="1"/>
    <col min="1540" max="1540" width="14.42578125" style="4" customWidth="1"/>
    <col min="1541" max="1541" width="14.28515625" style="4" bestFit="1" customWidth="1"/>
    <col min="1542" max="1542" width="12.7109375" style="4" customWidth="1"/>
    <col min="1543" max="1543" width="17.28515625" style="4" customWidth="1"/>
    <col min="1544" max="1544" width="14.28515625" style="4" customWidth="1"/>
    <col min="1545" max="1545" width="11.7109375" style="4" customWidth="1"/>
    <col min="1546" max="1546" width="12.7109375" style="4" customWidth="1"/>
    <col min="1547" max="1547" width="18.42578125" style="4" bestFit="1" customWidth="1"/>
    <col min="1548" max="1548" width="12.5703125" style="4" customWidth="1"/>
    <col min="1549" max="1550" width="17.5703125" style="4" customWidth="1"/>
    <col min="1551" max="1551" width="12" style="4" customWidth="1"/>
    <col min="1552" max="1552" width="8.5703125" style="4"/>
    <col min="1553" max="1553" width="12" style="4" customWidth="1"/>
    <col min="1554" max="1554" width="11.42578125" style="4" customWidth="1"/>
    <col min="1555" max="1556" width="12" style="4" customWidth="1"/>
    <col min="1557" max="1792" width="8.5703125" style="4"/>
    <col min="1793" max="1793" width="13.28515625" style="4" bestFit="1" customWidth="1"/>
    <col min="1794" max="1794" width="16.28515625" style="4" customWidth="1"/>
    <col min="1795" max="1795" width="15.28515625" style="4" customWidth="1"/>
    <col min="1796" max="1796" width="14.42578125" style="4" customWidth="1"/>
    <col min="1797" max="1797" width="14.28515625" style="4" bestFit="1" customWidth="1"/>
    <col min="1798" max="1798" width="12.7109375" style="4" customWidth="1"/>
    <col min="1799" max="1799" width="17.28515625" style="4" customWidth="1"/>
    <col min="1800" max="1800" width="14.28515625" style="4" customWidth="1"/>
    <col min="1801" max="1801" width="11.7109375" style="4" customWidth="1"/>
    <col min="1802" max="1802" width="12.7109375" style="4" customWidth="1"/>
    <col min="1803" max="1803" width="18.42578125" style="4" bestFit="1" customWidth="1"/>
    <col min="1804" max="1804" width="12.5703125" style="4" customWidth="1"/>
    <col min="1805" max="1806" width="17.5703125" style="4" customWidth="1"/>
    <col min="1807" max="1807" width="12" style="4" customWidth="1"/>
    <col min="1808" max="1808" width="8.5703125" style="4"/>
    <col min="1809" max="1809" width="12" style="4" customWidth="1"/>
    <col min="1810" max="1810" width="11.42578125" style="4" customWidth="1"/>
    <col min="1811" max="1812" width="12" style="4" customWidth="1"/>
    <col min="1813" max="2048" width="8.5703125" style="4"/>
    <col min="2049" max="2049" width="13.28515625" style="4" bestFit="1" customWidth="1"/>
    <col min="2050" max="2050" width="16.28515625" style="4" customWidth="1"/>
    <col min="2051" max="2051" width="15.28515625" style="4" customWidth="1"/>
    <col min="2052" max="2052" width="14.42578125" style="4" customWidth="1"/>
    <col min="2053" max="2053" width="14.28515625" style="4" bestFit="1" customWidth="1"/>
    <col min="2054" max="2054" width="12.7109375" style="4" customWidth="1"/>
    <col min="2055" max="2055" width="17.28515625" style="4" customWidth="1"/>
    <col min="2056" max="2056" width="14.28515625" style="4" customWidth="1"/>
    <col min="2057" max="2057" width="11.7109375" style="4" customWidth="1"/>
    <col min="2058" max="2058" width="12.7109375" style="4" customWidth="1"/>
    <col min="2059" max="2059" width="18.42578125" style="4" bestFit="1" customWidth="1"/>
    <col min="2060" max="2060" width="12.5703125" style="4" customWidth="1"/>
    <col min="2061" max="2062" width="17.5703125" style="4" customWidth="1"/>
    <col min="2063" max="2063" width="12" style="4" customWidth="1"/>
    <col min="2064" max="2064" width="8.5703125" style="4"/>
    <col min="2065" max="2065" width="12" style="4" customWidth="1"/>
    <col min="2066" max="2066" width="11.42578125" style="4" customWidth="1"/>
    <col min="2067" max="2068" width="12" style="4" customWidth="1"/>
    <col min="2069" max="2304" width="8.5703125" style="4"/>
    <col min="2305" max="2305" width="13.28515625" style="4" bestFit="1" customWidth="1"/>
    <col min="2306" max="2306" width="16.28515625" style="4" customWidth="1"/>
    <col min="2307" max="2307" width="15.28515625" style="4" customWidth="1"/>
    <col min="2308" max="2308" width="14.42578125" style="4" customWidth="1"/>
    <col min="2309" max="2309" width="14.28515625" style="4" bestFit="1" customWidth="1"/>
    <col min="2310" max="2310" width="12.7109375" style="4" customWidth="1"/>
    <col min="2311" max="2311" width="17.28515625" style="4" customWidth="1"/>
    <col min="2312" max="2312" width="14.28515625" style="4" customWidth="1"/>
    <col min="2313" max="2313" width="11.7109375" style="4" customWidth="1"/>
    <col min="2314" max="2314" width="12.7109375" style="4" customWidth="1"/>
    <col min="2315" max="2315" width="18.42578125" style="4" bestFit="1" customWidth="1"/>
    <col min="2316" max="2316" width="12.5703125" style="4" customWidth="1"/>
    <col min="2317" max="2318" width="17.5703125" style="4" customWidth="1"/>
    <col min="2319" max="2319" width="12" style="4" customWidth="1"/>
    <col min="2320" max="2320" width="8.5703125" style="4"/>
    <col min="2321" max="2321" width="12" style="4" customWidth="1"/>
    <col min="2322" max="2322" width="11.42578125" style="4" customWidth="1"/>
    <col min="2323" max="2324" width="12" style="4" customWidth="1"/>
    <col min="2325" max="2560" width="8.5703125" style="4"/>
    <col min="2561" max="2561" width="13.28515625" style="4" bestFit="1" customWidth="1"/>
    <col min="2562" max="2562" width="16.28515625" style="4" customWidth="1"/>
    <col min="2563" max="2563" width="15.28515625" style="4" customWidth="1"/>
    <col min="2564" max="2564" width="14.42578125" style="4" customWidth="1"/>
    <col min="2565" max="2565" width="14.28515625" style="4" bestFit="1" customWidth="1"/>
    <col min="2566" max="2566" width="12.7109375" style="4" customWidth="1"/>
    <col min="2567" max="2567" width="17.28515625" style="4" customWidth="1"/>
    <col min="2568" max="2568" width="14.28515625" style="4" customWidth="1"/>
    <col min="2569" max="2569" width="11.7109375" style="4" customWidth="1"/>
    <col min="2570" max="2570" width="12.7109375" style="4" customWidth="1"/>
    <col min="2571" max="2571" width="18.42578125" style="4" bestFit="1" customWidth="1"/>
    <col min="2572" max="2572" width="12.5703125" style="4" customWidth="1"/>
    <col min="2573" max="2574" width="17.5703125" style="4" customWidth="1"/>
    <col min="2575" max="2575" width="12" style="4" customWidth="1"/>
    <col min="2576" max="2576" width="8.5703125" style="4"/>
    <col min="2577" max="2577" width="12" style="4" customWidth="1"/>
    <col min="2578" max="2578" width="11.42578125" style="4" customWidth="1"/>
    <col min="2579" max="2580" width="12" style="4" customWidth="1"/>
    <col min="2581" max="2816" width="8.5703125" style="4"/>
    <col min="2817" max="2817" width="13.28515625" style="4" bestFit="1" customWidth="1"/>
    <col min="2818" max="2818" width="16.28515625" style="4" customWidth="1"/>
    <col min="2819" max="2819" width="15.28515625" style="4" customWidth="1"/>
    <col min="2820" max="2820" width="14.42578125" style="4" customWidth="1"/>
    <col min="2821" max="2821" width="14.28515625" style="4" bestFit="1" customWidth="1"/>
    <col min="2822" max="2822" width="12.7109375" style="4" customWidth="1"/>
    <col min="2823" max="2823" width="17.28515625" style="4" customWidth="1"/>
    <col min="2824" max="2824" width="14.28515625" style="4" customWidth="1"/>
    <col min="2825" max="2825" width="11.7109375" style="4" customWidth="1"/>
    <col min="2826" max="2826" width="12.7109375" style="4" customWidth="1"/>
    <col min="2827" max="2827" width="18.42578125" style="4" bestFit="1" customWidth="1"/>
    <col min="2828" max="2828" width="12.5703125" style="4" customWidth="1"/>
    <col min="2829" max="2830" width="17.5703125" style="4" customWidth="1"/>
    <col min="2831" max="2831" width="12" style="4" customWidth="1"/>
    <col min="2832" max="2832" width="8.5703125" style="4"/>
    <col min="2833" max="2833" width="12" style="4" customWidth="1"/>
    <col min="2834" max="2834" width="11.42578125" style="4" customWidth="1"/>
    <col min="2835" max="2836" width="12" style="4" customWidth="1"/>
    <col min="2837" max="3072" width="8.5703125" style="4"/>
    <col min="3073" max="3073" width="13.28515625" style="4" bestFit="1" customWidth="1"/>
    <col min="3074" max="3074" width="16.28515625" style="4" customWidth="1"/>
    <col min="3075" max="3075" width="15.28515625" style="4" customWidth="1"/>
    <col min="3076" max="3076" width="14.42578125" style="4" customWidth="1"/>
    <col min="3077" max="3077" width="14.28515625" style="4" bestFit="1" customWidth="1"/>
    <col min="3078" max="3078" width="12.7109375" style="4" customWidth="1"/>
    <col min="3079" max="3079" width="17.28515625" style="4" customWidth="1"/>
    <col min="3080" max="3080" width="14.28515625" style="4" customWidth="1"/>
    <col min="3081" max="3081" width="11.7109375" style="4" customWidth="1"/>
    <col min="3082" max="3082" width="12.7109375" style="4" customWidth="1"/>
    <col min="3083" max="3083" width="18.42578125" style="4" bestFit="1" customWidth="1"/>
    <col min="3084" max="3084" width="12.5703125" style="4" customWidth="1"/>
    <col min="3085" max="3086" width="17.5703125" style="4" customWidth="1"/>
    <col min="3087" max="3087" width="12" style="4" customWidth="1"/>
    <col min="3088" max="3088" width="8.5703125" style="4"/>
    <col min="3089" max="3089" width="12" style="4" customWidth="1"/>
    <col min="3090" max="3090" width="11.42578125" style="4" customWidth="1"/>
    <col min="3091" max="3092" width="12" style="4" customWidth="1"/>
    <col min="3093" max="3328" width="8.5703125" style="4"/>
    <col min="3329" max="3329" width="13.28515625" style="4" bestFit="1" customWidth="1"/>
    <col min="3330" max="3330" width="16.28515625" style="4" customWidth="1"/>
    <col min="3331" max="3331" width="15.28515625" style="4" customWidth="1"/>
    <col min="3332" max="3332" width="14.42578125" style="4" customWidth="1"/>
    <col min="3333" max="3333" width="14.28515625" style="4" bestFit="1" customWidth="1"/>
    <col min="3334" max="3334" width="12.7109375" style="4" customWidth="1"/>
    <col min="3335" max="3335" width="17.28515625" style="4" customWidth="1"/>
    <col min="3336" max="3336" width="14.28515625" style="4" customWidth="1"/>
    <col min="3337" max="3337" width="11.7109375" style="4" customWidth="1"/>
    <col min="3338" max="3338" width="12.7109375" style="4" customWidth="1"/>
    <col min="3339" max="3339" width="18.42578125" style="4" bestFit="1" customWidth="1"/>
    <col min="3340" max="3340" width="12.5703125" style="4" customWidth="1"/>
    <col min="3341" max="3342" width="17.5703125" style="4" customWidth="1"/>
    <col min="3343" max="3343" width="12" style="4" customWidth="1"/>
    <col min="3344" max="3344" width="8.5703125" style="4"/>
    <col min="3345" max="3345" width="12" style="4" customWidth="1"/>
    <col min="3346" max="3346" width="11.42578125" style="4" customWidth="1"/>
    <col min="3347" max="3348" width="12" style="4" customWidth="1"/>
    <col min="3349" max="3584" width="8.5703125" style="4"/>
    <col min="3585" max="3585" width="13.28515625" style="4" bestFit="1" customWidth="1"/>
    <col min="3586" max="3586" width="16.28515625" style="4" customWidth="1"/>
    <col min="3587" max="3587" width="15.28515625" style="4" customWidth="1"/>
    <col min="3588" max="3588" width="14.42578125" style="4" customWidth="1"/>
    <col min="3589" max="3589" width="14.28515625" style="4" bestFit="1" customWidth="1"/>
    <col min="3590" max="3590" width="12.7109375" style="4" customWidth="1"/>
    <col min="3591" max="3591" width="17.28515625" style="4" customWidth="1"/>
    <col min="3592" max="3592" width="14.28515625" style="4" customWidth="1"/>
    <col min="3593" max="3593" width="11.7109375" style="4" customWidth="1"/>
    <col min="3594" max="3594" width="12.7109375" style="4" customWidth="1"/>
    <col min="3595" max="3595" width="18.42578125" style="4" bestFit="1" customWidth="1"/>
    <col min="3596" max="3596" width="12.5703125" style="4" customWidth="1"/>
    <col min="3597" max="3598" width="17.5703125" style="4" customWidth="1"/>
    <col min="3599" max="3599" width="12" style="4" customWidth="1"/>
    <col min="3600" max="3600" width="8.5703125" style="4"/>
    <col min="3601" max="3601" width="12" style="4" customWidth="1"/>
    <col min="3602" max="3602" width="11.42578125" style="4" customWidth="1"/>
    <col min="3603" max="3604" width="12" style="4" customWidth="1"/>
    <col min="3605" max="3840" width="8.5703125" style="4"/>
    <col min="3841" max="3841" width="13.28515625" style="4" bestFit="1" customWidth="1"/>
    <col min="3842" max="3842" width="16.28515625" style="4" customWidth="1"/>
    <col min="3843" max="3843" width="15.28515625" style="4" customWidth="1"/>
    <col min="3844" max="3844" width="14.42578125" style="4" customWidth="1"/>
    <col min="3845" max="3845" width="14.28515625" style="4" bestFit="1" customWidth="1"/>
    <col min="3846" max="3846" width="12.7109375" style="4" customWidth="1"/>
    <col min="3847" max="3847" width="17.28515625" style="4" customWidth="1"/>
    <col min="3848" max="3848" width="14.28515625" style="4" customWidth="1"/>
    <col min="3849" max="3849" width="11.7109375" style="4" customWidth="1"/>
    <col min="3850" max="3850" width="12.7109375" style="4" customWidth="1"/>
    <col min="3851" max="3851" width="18.42578125" style="4" bestFit="1" customWidth="1"/>
    <col min="3852" max="3852" width="12.5703125" style="4" customWidth="1"/>
    <col min="3853" max="3854" width="17.5703125" style="4" customWidth="1"/>
    <col min="3855" max="3855" width="12" style="4" customWidth="1"/>
    <col min="3856" max="3856" width="8.5703125" style="4"/>
    <col min="3857" max="3857" width="12" style="4" customWidth="1"/>
    <col min="3858" max="3858" width="11.42578125" style="4" customWidth="1"/>
    <col min="3859" max="3860" width="12" style="4" customWidth="1"/>
    <col min="3861" max="4096" width="8.5703125" style="4"/>
    <col min="4097" max="4097" width="13.28515625" style="4" bestFit="1" customWidth="1"/>
    <col min="4098" max="4098" width="16.28515625" style="4" customWidth="1"/>
    <col min="4099" max="4099" width="15.28515625" style="4" customWidth="1"/>
    <col min="4100" max="4100" width="14.42578125" style="4" customWidth="1"/>
    <col min="4101" max="4101" width="14.28515625" style="4" bestFit="1" customWidth="1"/>
    <col min="4102" max="4102" width="12.7109375" style="4" customWidth="1"/>
    <col min="4103" max="4103" width="17.28515625" style="4" customWidth="1"/>
    <col min="4104" max="4104" width="14.28515625" style="4" customWidth="1"/>
    <col min="4105" max="4105" width="11.7109375" style="4" customWidth="1"/>
    <col min="4106" max="4106" width="12.7109375" style="4" customWidth="1"/>
    <col min="4107" max="4107" width="18.42578125" style="4" bestFit="1" customWidth="1"/>
    <col min="4108" max="4108" width="12.5703125" style="4" customWidth="1"/>
    <col min="4109" max="4110" width="17.5703125" style="4" customWidth="1"/>
    <col min="4111" max="4111" width="12" style="4" customWidth="1"/>
    <col min="4112" max="4112" width="8.5703125" style="4"/>
    <col min="4113" max="4113" width="12" style="4" customWidth="1"/>
    <col min="4114" max="4114" width="11.42578125" style="4" customWidth="1"/>
    <col min="4115" max="4116" width="12" style="4" customWidth="1"/>
    <col min="4117" max="4352" width="8.5703125" style="4"/>
    <col min="4353" max="4353" width="13.28515625" style="4" bestFit="1" customWidth="1"/>
    <col min="4354" max="4354" width="16.28515625" style="4" customWidth="1"/>
    <col min="4355" max="4355" width="15.28515625" style="4" customWidth="1"/>
    <col min="4356" max="4356" width="14.42578125" style="4" customWidth="1"/>
    <col min="4357" max="4357" width="14.28515625" style="4" bestFit="1" customWidth="1"/>
    <col min="4358" max="4358" width="12.7109375" style="4" customWidth="1"/>
    <col min="4359" max="4359" width="17.28515625" style="4" customWidth="1"/>
    <col min="4360" max="4360" width="14.28515625" style="4" customWidth="1"/>
    <col min="4361" max="4361" width="11.7109375" style="4" customWidth="1"/>
    <col min="4362" max="4362" width="12.7109375" style="4" customWidth="1"/>
    <col min="4363" max="4363" width="18.42578125" style="4" bestFit="1" customWidth="1"/>
    <col min="4364" max="4364" width="12.5703125" style="4" customWidth="1"/>
    <col min="4365" max="4366" width="17.5703125" style="4" customWidth="1"/>
    <col min="4367" max="4367" width="12" style="4" customWidth="1"/>
    <col min="4368" max="4368" width="8.5703125" style="4"/>
    <col min="4369" max="4369" width="12" style="4" customWidth="1"/>
    <col min="4370" max="4370" width="11.42578125" style="4" customWidth="1"/>
    <col min="4371" max="4372" width="12" style="4" customWidth="1"/>
    <col min="4373" max="4608" width="8.5703125" style="4"/>
    <col min="4609" max="4609" width="13.28515625" style="4" bestFit="1" customWidth="1"/>
    <col min="4610" max="4610" width="16.28515625" style="4" customWidth="1"/>
    <col min="4611" max="4611" width="15.28515625" style="4" customWidth="1"/>
    <col min="4612" max="4612" width="14.42578125" style="4" customWidth="1"/>
    <col min="4613" max="4613" width="14.28515625" style="4" bestFit="1" customWidth="1"/>
    <col min="4614" max="4614" width="12.7109375" style="4" customWidth="1"/>
    <col min="4615" max="4615" width="17.28515625" style="4" customWidth="1"/>
    <col min="4616" max="4616" width="14.28515625" style="4" customWidth="1"/>
    <col min="4617" max="4617" width="11.7109375" style="4" customWidth="1"/>
    <col min="4618" max="4618" width="12.7109375" style="4" customWidth="1"/>
    <col min="4619" max="4619" width="18.42578125" style="4" bestFit="1" customWidth="1"/>
    <col min="4620" max="4620" width="12.5703125" style="4" customWidth="1"/>
    <col min="4621" max="4622" width="17.5703125" style="4" customWidth="1"/>
    <col min="4623" max="4623" width="12" style="4" customWidth="1"/>
    <col min="4624" max="4624" width="8.5703125" style="4"/>
    <col min="4625" max="4625" width="12" style="4" customWidth="1"/>
    <col min="4626" max="4626" width="11.42578125" style="4" customWidth="1"/>
    <col min="4627" max="4628" width="12" style="4" customWidth="1"/>
    <col min="4629" max="4864" width="8.5703125" style="4"/>
    <col min="4865" max="4865" width="13.28515625" style="4" bestFit="1" customWidth="1"/>
    <col min="4866" max="4866" width="16.28515625" style="4" customWidth="1"/>
    <col min="4867" max="4867" width="15.28515625" style="4" customWidth="1"/>
    <col min="4868" max="4868" width="14.42578125" style="4" customWidth="1"/>
    <col min="4869" max="4869" width="14.28515625" style="4" bestFit="1" customWidth="1"/>
    <col min="4870" max="4870" width="12.7109375" style="4" customWidth="1"/>
    <col min="4871" max="4871" width="17.28515625" style="4" customWidth="1"/>
    <col min="4872" max="4872" width="14.28515625" style="4" customWidth="1"/>
    <col min="4873" max="4873" width="11.7109375" style="4" customWidth="1"/>
    <col min="4874" max="4874" width="12.7109375" style="4" customWidth="1"/>
    <col min="4875" max="4875" width="18.42578125" style="4" bestFit="1" customWidth="1"/>
    <col min="4876" max="4876" width="12.5703125" style="4" customWidth="1"/>
    <col min="4877" max="4878" width="17.5703125" style="4" customWidth="1"/>
    <col min="4879" max="4879" width="12" style="4" customWidth="1"/>
    <col min="4880" max="4880" width="8.5703125" style="4"/>
    <col min="4881" max="4881" width="12" style="4" customWidth="1"/>
    <col min="4882" max="4882" width="11.42578125" style="4" customWidth="1"/>
    <col min="4883" max="4884" width="12" style="4" customWidth="1"/>
    <col min="4885" max="5120" width="8.5703125" style="4"/>
    <col min="5121" max="5121" width="13.28515625" style="4" bestFit="1" customWidth="1"/>
    <col min="5122" max="5122" width="16.28515625" style="4" customWidth="1"/>
    <col min="5123" max="5123" width="15.28515625" style="4" customWidth="1"/>
    <col min="5124" max="5124" width="14.42578125" style="4" customWidth="1"/>
    <col min="5125" max="5125" width="14.28515625" style="4" bestFit="1" customWidth="1"/>
    <col min="5126" max="5126" width="12.7109375" style="4" customWidth="1"/>
    <col min="5127" max="5127" width="17.28515625" style="4" customWidth="1"/>
    <col min="5128" max="5128" width="14.28515625" style="4" customWidth="1"/>
    <col min="5129" max="5129" width="11.7109375" style="4" customWidth="1"/>
    <col min="5130" max="5130" width="12.7109375" style="4" customWidth="1"/>
    <col min="5131" max="5131" width="18.42578125" style="4" bestFit="1" customWidth="1"/>
    <col min="5132" max="5132" width="12.5703125" style="4" customWidth="1"/>
    <col min="5133" max="5134" width="17.5703125" style="4" customWidth="1"/>
    <col min="5135" max="5135" width="12" style="4" customWidth="1"/>
    <col min="5136" max="5136" width="8.5703125" style="4"/>
    <col min="5137" max="5137" width="12" style="4" customWidth="1"/>
    <col min="5138" max="5138" width="11.42578125" style="4" customWidth="1"/>
    <col min="5139" max="5140" width="12" style="4" customWidth="1"/>
    <col min="5141" max="5376" width="8.5703125" style="4"/>
    <col min="5377" max="5377" width="13.28515625" style="4" bestFit="1" customWidth="1"/>
    <col min="5378" max="5378" width="16.28515625" style="4" customWidth="1"/>
    <col min="5379" max="5379" width="15.28515625" style="4" customWidth="1"/>
    <col min="5380" max="5380" width="14.42578125" style="4" customWidth="1"/>
    <col min="5381" max="5381" width="14.28515625" style="4" bestFit="1" customWidth="1"/>
    <col min="5382" max="5382" width="12.7109375" style="4" customWidth="1"/>
    <col min="5383" max="5383" width="17.28515625" style="4" customWidth="1"/>
    <col min="5384" max="5384" width="14.28515625" style="4" customWidth="1"/>
    <col min="5385" max="5385" width="11.7109375" style="4" customWidth="1"/>
    <col min="5386" max="5386" width="12.7109375" style="4" customWidth="1"/>
    <col min="5387" max="5387" width="18.42578125" style="4" bestFit="1" customWidth="1"/>
    <col min="5388" max="5388" width="12.5703125" style="4" customWidth="1"/>
    <col min="5389" max="5390" width="17.5703125" style="4" customWidth="1"/>
    <col min="5391" max="5391" width="12" style="4" customWidth="1"/>
    <col min="5392" max="5392" width="8.5703125" style="4"/>
    <col min="5393" max="5393" width="12" style="4" customWidth="1"/>
    <col min="5394" max="5394" width="11.42578125" style="4" customWidth="1"/>
    <col min="5395" max="5396" width="12" style="4" customWidth="1"/>
    <col min="5397" max="5632" width="8.5703125" style="4"/>
    <col min="5633" max="5633" width="13.28515625" style="4" bestFit="1" customWidth="1"/>
    <col min="5634" max="5634" width="16.28515625" style="4" customWidth="1"/>
    <col min="5635" max="5635" width="15.28515625" style="4" customWidth="1"/>
    <col min="5636" max="5636" width="14.42578125" style="4" customWidth="1"/>
    <col min="5637" max="5637" width="14.28515625" style="4" bestFit="1" customWidth="1"/>
    <col min="5638" max="5638" width="12.7109375" style="4" customWidth="1"/>
    <col min="5639" max="5639" width="17.28515625" style="4" customWidth="1"/>
    <col min="5640" max="5640" width="14.28515625" style="4" customWidth="1"/>
    <col min="5641" max="5641" width="11.7109375" style="4" customWidth="1"/>
    <col min="5642" max="5642" width="12.7109375" style="4" customWidth="1"/>
    <col min="5643" max="5643" width="18.42578125" style="4" bestFit="1" customWidth="1"/>
    <col min="5644" max="5644" width="12.5703125" style="4" customWidth="1"/>
    <col min="5645" max="5646" width="17.5703125" style="4" customWidth="1"/>
    <col min="5647" max="5647" width="12" style="4" customWidth="1"/>
    <col min="5648" max="5648" width="8.5703125" style="4"/>
    <col min="5649" max="5649" width="12" style="4" customWidth="1"/>
    <col min="5650" max="5650" width="11.42578125" style="4" customWidth="1"/>
    <col min="5651" max="5652" width="12" style="4" customWidth="1"/>
    <col min="5653" max="5888" width="8.5703125" style="4"/>
    <col min="5889" max="5889" width="13.28515625" style="4" bestFit="1" customWidth="1"/>
    <col min="5890" max="5890" width="16.28515625" style="4" customWidth="1"/>
    <col min="5891" max="5891" width="15.28515625" style="4" customWidth="1"/>
    <col min="5892" max="5892" width="14.42578125" style="4" customWidth="1"/>
    <col min="5893" max="5893" width="14.28515625" style="4" bestFit="1" customWidth="1"/>
    <col min="5894" max="5894" width="12.7109375" style="4" customWidth="1"/>
    <col min="5895" max="5895" width="17.28515625" style="4" customWidth="1"/>
    <col min="5896" max="5896" width="14.28515625" style="4" customWidth="1"/>
    <col min="5897" max="5897" width="11.7109375" style="4" customWidth="1"/>
    <col min="5898" max="5898" width="12.7109375" style="4" customWidth="1"/>
    <col min="5899" max="5899" width="18.42578125" style="4" bestFit="1" customWidth="1"/>
    <col min="5900" max="5900" width="12.5703125" style="4" customWidth="1"/>
    <col min="5901" max="5902" width="17.5703125" style="4" customWidth="1"/>
    <col min="5903" max="5903" width="12" style="4" customWidth="1"/>
    <col min="5904" max="5904" width="8.5703125" style="4"/>
    <col min="5905" max="5905" width="12" style="4" customWidth="1"/>
    <col min="5906" max="5906" width="11.42578125" style="4" customWidth="1"/>
    <col min="5907" max="5908" width="12" style="4" customWidth="1"/>
    <col min="5909" max="6144" width="8.5703125" style="4"/>
    <col min="6145" max="6145" width="13.28515625" style="4" bestFit="1" customWidth="1"/>
    <col min="6146" max="6146" width="16.28515625" style="4" customWidth="1"/>
    <col min="6147" max="6147" width="15.28515625" style="4" customWidth="1"/>
    <col min="6148" max="6148" width="14.42578125" style="4" customWidth="1"/>
    <col min="6149" max="6149" width="14.28515625" style="4" bestFit="1" customWidth="1"/>
    <col min="6150" max="6150" width="12.7109375" style="4" customWidth="1"/>
    <col min="6151" max="6151" width="17.28515625" style="4" customWidth="1"/>
    <col min="6152" max="6152" width="14.28515625" style="4" customWidth="1"/>
    <col min="6153" max="6153" width="11.7109375" style="4" customWidth="1"/>
    <col min="6154" max="6154" width="12.7109375" style="4" customWidth="1"/>
    <col min="6155" max="6155" width="18.42578125" style="4" bestFit="1" customWidth="1"/>
    <col min="6156" max="6156" width="12.5703125" style="4" customWidth="1"/>
    <col min="6157" max="6158" width="17.5703125" style="4" customWidth="1"/>
    <col min="6159" max="6159" width="12" style="4" customWidth="1"/>
    <col min="6160" max="6160" width="8.5703125" style="4"/>
    <col min="6161" max="6161" width="12" style="4" customWidth="1"/>
    <col min="6162" max="6162" width="11.42578125" style="4" customWidth="1"/>
    <col min="6163" max="6164" width="12" style="4" customWidth="1"/>
    <col min="6165" max="6400" width="8.5703125" style="4"/>
    <col min="6401" max="6401" width="13.28515625" style="4" bestFit="1" customWidth="1"/>
    <col min="6402" max="6402" width="16.28515625" style="4" customWidth="1"/>
    <col min="6403" max="6403" width="15.28515625" style="4" customWidth="1"/>
    <col min="6404" max="6404" width="14.42578125" style="4" customWidth="1"/>
    <col min="6405" max="6405" width="14.28515625" style="4" bestFit="1" customWidth="1"/>
    <col min="6406" max="6406" width="12.7109375" style="4" customWidth="1"/>
    <col min="6407" max="6407" width="17.28515625" style="4" customWidth="1"/>
    <col min="6408" max="6408" width="14.28515625" style="4" customWidth="1"/>
    <col min="6409" max="6409" width="11.7109375" style="4" customWidth="1"/>
    <col min="6410" max="6410" width="12.7109375" style="4" customWidth="1"/>
    <col min="6411" max="6411" width="18.42578125" style="4" bestFit="1" customWidth="1"/>
    <col min="6412" max="6412" width="12.5703125" style="4" customWidth="1"/>
    <col min="6413" max="6414" width="17.5703125" style="4" customWidth="1"/>
    <col min="6415" max="6415" width="12" style="4" customWidth="1"/>
    <col min="6416" max="6416" width="8.5703125" style="4"/>
    <col min="6417" max="6417" width="12" style="4" customWidth="1"/>
    <col min="6418" max="6418" width="11.42578125" style="4" customWidth="1"/>
    <col min="6419" max="6420" width="12" style="4" customWidth="1"/>
    <col min="6421" max="6656" width="8.5703125" style="4"/>
    <col min="6657" max="6657" width="13.28515625" style="4" bestFit="1" customWidth="1"/>
    <col min="6658" max="6658" width="16.28515625" style="4" customWidth="1"/>
    <col min="6659" max="6659" width="15.28515625" style="4" customWidth="1"/>
    <col min="6660" max="6660" width="14.42578125" style="4" customWidth="1"/>
    <col min="6661" max="6661" width="14.28515625" style="4" bestFit="1" customWidth="1"/>
    <col min="6662" max="6662" width="12.7109375" style="4" customWidth="1"/>
    <col min="6663" max="6663" width="17.28515625" style="4" customWidth="1"/>
    <col min="6664" max="6664" width="14.28515625" style="4" customWidth="1"/>
    <col min="6665" max="6665" width="11.7109375" style="4" customWidth="1"/>
    <col min="6666" max="6666" width="12.7109375" style="4" customWidth="1"/>
    <col min="6667" max="6667" width="18.42578125" style="4" bestFit="1" customWidth="1"/>
    <col min="6668" max="6668" width="12.5703125" style="4" customWidth="1"/>
    <col min="6669" max="6670" width="17.5703125" style="4" customWidth="1"/>
    <col min="6671" max="6671" width="12" style="4" customWidth="1"/>
    <col min="6672" max="6672" width="8.5703125" style="4"/>
    <col min="6673" max="6673" width="12" style="4" customWidth="1"/>
    <col min="6674" max="6674" width="11.42578125" style="4" customWidth="1"/>
    <col min="6675" max="6676" width="12" style="4" customWidth="1"/>
    <col min="6677" max="6912" width="8.5703125" style="4"/>
    <col min="6913" max="6913" width="13.28515625" style="4" bestFit="1" customWidth="1"/>
    <col min="6914" max="6914" width="16.28515625" style="4" customWidth="1"/>
    <col min="6915" max="6915" width="15.28515625" style="4" customWidth="1"/>
    <col min="6916" max="6916" width="14.42578125" style="4" customWidth="1"/>
    <col min="6917" max="6917" width="14.28515625" style="4" bestFit="1" customWidth="1"/>
    <col min="6918" max="6918" width="12.7109375" style="4" customWidth="1"/>
    <col min="6919" max="6919" width="17.28515625" style="4" customWidth="1"/>
    <col min="6920" max="6920" width="14.28515625" style="4" customWidth="1"/>
    <col min="6921" max="6921" width="11.7109375" style="4" customWidth="1"/>
    <col min="6922" max="6922" width="12.7109375" style="4" customWidth="1"/>
    <col min="6923" max="6923" width="18.42578125" style="4" bestFit="1" customWidth="1"/>
    <col min="6924" max="6924" width="12.5703125" style="4" customWidth="1"/>
    <col min="6925" max="6926" width="17.5703125" style="4" customWidth="1"/>
    <col min="6927" max="6927" width="12" style="4" customWidth="1"/>
    <col min="6928" max="6928" width="8.5703125" style="4"/>
    <col min="6929" max="6929" width="12" style="4" customWidth="1"/>
    <col min="6930" max="6930" width="11.42578125" style="4" customWidth="1"/>
    <col min="6931" max="6932" width="12" style="4" customWidth="1"/>
    <col min="6933" max="7168" width="8.5703125" style="4"/>
    <col min="7169" max="7169" width="13.28515625" style="4" bestFit="1" customWidth="1"/>
    <col min="7170" max="7170" width="16.28515625" style="4" customWidth="1"/>
    <col min="7171" max="7171" width="15.28515625" style="4" customWidth="1"/>
    <col min="7172" max="7172" width="14.42578125" style="4" customWidth="1"/>
    <col min="7173" max="7173" width="14.28515625" style="4" bestFit="1" customWidth="1"/>
    <col min="7174" max="7174" width="12.7109375" style="4" customWidth="1"/>
    <col min="7175" max="7175" width="17.28515625" style="4" customWidth="1"/>
    <col min="7176" max="7176" width="14.28515625" style="4" customWidth="1"/>
    <col min="7177" max="7177" width="11.7109375" style="4" customWidth="1"/>
    <col min="7178" max="7178" width="12.7109375" style="4" customWidth="1"/>
    <col min="7179" max="7179" width="18.42578125" style="4" bestFit="1" customWidth="1"/>
    <col min="7180" max="7180" width="12.5703125" style="4" customWidth="1"/>
    <col min="7181" max="7182" width="17.5703125" style="4" customWidth="1"/>
    <col min="7183" max="7183" width="12" style="4" customWidth="1"/>
    <col min="7184" max="7184" width="8.5703125" style="4"/>
    <col min="7185" max="7185" width="12" style="4" customWidth="1"/>
    <col min="7186" max="7186" width="11.42578125" style="4" customWidth="1"/>
    <col min="7187" max="7188" width="12" style="4" customWidth="1"/>
    <col min="7189" max="7424" width="8.5703125" style="4"/>
    <col min="7425" max="7425" width="13.28515625" style="4" bestFit="1" customWidth="1"/>
    <col min="7426" max="7426" width="16.28515625" style="4" customWidth="1"/>
    <col min="7427" max="7427" width="15.28515625" style="4" customWidth="1"/>
    <col min="7428" max="7428" width="14.42578125" style="4" customWidth="1"/>
    <col min="7429" max="7429" width="14.28515625" style="4" bestFit="1" customWidth="1"/>
    <col min="7430" max="7430" width="12.7109375" style="4" customWidth="1"/>
    <col min="7431" max="7431" width="17.28515625" style="4" customWidth="1"/>
    <col min="7432" max="7432" width="14.28515625" style="4" customWidth="1"/>
    <col min="7433" max="7433" width="11.7109375" style="4" customWidth="1"/>
    <col min="7434" max="7434" width="12.7109375" style="4" customWidth="1"/>
    <col min="7435" max="7435" width="18.42578125" style="4" bestFit="1" customWidth="1"/>
    <col min="7436" max="7436" width="12.5703125" style="4" customWidth="1"/>
    <col min="7437" max="7438" width="17.5703125" style="4" customWidth="1"/>
    <col min="7439" max="7439" width="12" style="4" customWidth="1"/>
    <col min="7440" max="7440" width="8.5703125" style="4"/>
    <col min="7441" max="7441" width="12" style="4" customWidth="1"/>
    <col min="7442" max="7442" width="11.42578125" style="4" customWidth="1"/>
    <col min="7443" max="7444" width="12" style="4" customWidth="1"/>
    <col min="7445" max="7680" width="8.5703125" style="4"/>
    <col min="7681" max="7681" width="13.28515625" style="4" bestFit="1" customWidth="1"/>
    <col min="7682" max="7682" width="16.28515625" style="4" customWidth="1"/>
    <col min="7683" max="7683" width="15.28515625" style="4" customWidth="1"/>
    <col min="7684" max="7684" width="14.42578125" style="4" customWidth="1"/>
    <col min="7685" max="7685" width="14.28515625" style="4" bestFit="1" customWidth="1"/>
    <col min="7686" max="7686" width="12.7109375" style="4" customWidth="1"/>
    <col min="7687" max="7687" width="17.28515625" style="4" customWidth="1"/>
    <col min="7688" max="7688" width="14.28515625" style="4" customWidth="1"/>
    <col min="7689" max="7689" width="11.7109375" style="4" customWidth="1"/>
    <col min="7690" max="7690" width="12.7109375" style="4" customWidth="1"/>
    <col min="7691" max="7691" width="18.42578125" style="4" bestFit="1" customWidth="1"/>
    <col min="7692" max="7692" width="12.5703125" style="4" customWidth="1"/>
    <col min="7693" max="7694" width="17.5703125" style="4" customWidth="1"/>
    <col min="7695" max="7695" width="12" style="4" customWidth="1"/>
    <col min="7696" max="7696" width="8.5703125" style="4"/>
    <col min="7697" max="7697" width="12" style="4" customWidth="1"/>
    <col min="7698" max="7698" width="11.42578125" style="4" customWidth="1"/>
    <col min="7699" max="7700" width="12" style="4" customWidth="1"/>
    <col min="7701" max="7936" width="8.5703125" style="4"/>
    <col min="7937" max="7937" width="13.28515625" style="4" bestFit="1" customWidth="1"/>
    <col min="7938" max="7938" width="16.28515625" style="4" customWidth="1"/>
    <col min="7939" max="7939" width="15.28515625" style="4" customWidth="1"/>
    <col min="7940" max="7940" width="14.42578125" style="4" customWidth="1"/>
    <col min="7941" max="7941" width="14.28515625" style="4" bestFit="1" customWidth="1"/>
    <col min="7942" max="7942" width="12.7109375" style="4" customWidth="1"/>
    <col min="7943" max="7943" width="17.28515625" style="4" customWidth="1"/>
    <col min="7944" max="7944" width="14.28515625" style="4" customWidth="1"/>
    <col min="7945" max="7945" width="11.7109375" style="4" customWidth="1"/>
    <col min="7946" max="7946" width="12.7109375" style="4" customWidth="1"/>
    <col min="7947" max="7947" width="18.42578125" style="4" bestFit="1" customWidth="1"/>
    <col min="7948" max="7948" width="12.5703125" style="4" customWidth="1"/>
    <col min="7949" max="7950" width="17.5703125" style="4" customWidth="1"/>
    <col min="7951" max="7951" width="12" style="4" customWidth="1"/>
    <col min="7952" max="7952" width="8.5703125" style="4"/>
    <col min="7953" max="7953" width="12" style="4" customWidth="1"/>
    <col min="7954" max="7954" width="11.42578125" style="4" customWidth="1"/>
    <col min="7955" max="7956" width="12" style="4" customWidth="1"/>
    <col min="7957" max="8192" width="8.5703125" style="4"/>
    <col min="8193" max="8193" width="13.28515625" style="4" bestFit="1" customWidth="1"/>
    <col min="8194" max="8194" width="16.28515625" style="4" customWidth="1"/>
    <col min="8195" max="8195" width="15.28515625" style="4" customWidth="1"/>
    <col min="8196" max="8196" width="14.42578125" style="4" customWidth="1"/>
    <col min="8197" max="8197" width="14.28515625" style="4" bestFit="1" customWidth="1"/>
    <col min="8198" max="8198" width="12.7109375" style="4" customWidth="1"/>
    <col min="8199" max="8199" width="17.28515625" style="4" customWidth="1"/>
    <col min="8200" max="8200" width="14.28515625" style="4" customWidth="1"/>
    <col min="8201" max="8201" width="11.7109375" style="4" customWidth="1"/>
    <col min="8202" max="8202" width="12.7109375" style="4" customWidth="1"/>
    <col min="8203" max="8203" width="18.42578125" style="4" bestFit="1" customWidth="1"/>
    <col min="8204" max="8204" width="12.5703125" style="4" customWidth="1"/>
    <col min="8205" max="8206" width="17.5703125" style="4" customWidth="1"/>
    <col min="8207" max="8207" width="12" style="4" customWidth="1"/>
    <col min="8208" max="8208" width="8.5703125" style="4"/>
    <col min="8209" max="8209" width="12" style="4" customWidth="1"/>
    <col min="8210" max="8210" width="11.42578125" style="4" customWidth="1"/>
    <col min="8211" max="8212" width="12" style="4" customWidth="1"/>
    <col min="8213" max="8448" width="8.5703125" style="4"/>
    <col min="8449" max="8449" width="13.28515625" style="4" bestFit="1" customWidth="1"/>
    <col min="8450" max="8450" width="16.28515625" style="4" customWidth="1"/>
    <col min="8451" max="8451" width="15.28515625" style="4" customWidth="1"/>
    <col min="8452" max="8452" width="14.42578125" style="4" customWidth="1"/>
    <col min="8453" max="8453" width="14.28515625" style="4" bestFit="1" customWidth="1"/>
    <col min="8454" max="8454" width="12.7109375" style="4" customWidth="1"/>
    <col min="8455" max="8455" width="17.28515625" style="4" customWidth="1"/>
    <col min="8456" max="8456" width="14.28515625" style="4" customWidth="1"/>
    <col min="8457" max="8457" width="11.7109375" style="4" customWidth="1"/>
    <col min="8458" max="8458" width="12.7109375" style="4" customWidth="1"/>
    <col min="8459" max="8459" width="18.42578125" style="4" bestFit="1" customWidth="1"/>
    <col min="8460" max="8460" width="12.5703125" style="4" customWidth="1"/>
    <col min="8461" max="8462" width="17.5703125" style="4" customWidth="1"/>
    <col min="8463" max="8463" width="12" style="4" customWidth="1"/>
    <col min="8464" max="8464" width="8.5703125" style="4"/>
    <col min="8465" max="8465" width="12" style="4" customWidth="1"/>
    <col min="8466" max="8466" width="11.42578125" style="4" customWidth="1"/>
    <col min="8467" max="8468" width="12" style="4" customWidth="1"/>
    <col min="8469" max="8704" width="8.5703125" style="4"/>
    <col min="8705" max="8705" width="13.28515625" style="4" bestFit="1" customWidth="1"/>
    <col min="8706" max="8706" width="16.28515625" style="4" customWidth="1"/>
    <col min="8707" max="8707" width="15.28515625" style="4" customWidth="1"/>
    <col min="8708" max="8708" width="14.42578125" style="4" customWidth="1"/>
    <col min="8709" max="8709" width="14.28515625" style="4" bestFit="1" customWidth="1"/>
    <col min="8710" max="8710" width="12.7109375" style="4" customWidth="1"/>
    <col min="8711" max="8711" width="17.28515625" style="4" customWidth="1"/>
    <col min="8712" max="8712" width="14.28515625" style="4" customWidth="1"/>
    <col min="8713" max="8713" width="11.7109375" style="4" customWidth="1"/>
    <col min="8714" max="8714" width="12.7109375" style="4" customWidth="1"/>
    <col min="8715" max="8715" width="18.42578125" style="4" bestFit="1" customWidth="1"/>
    <col min="8716" max="8716" width="12.5703125" style="4" customWidth="1"/>
    <col min="8717" max="8718" width="17.5703125" style="4" customWidth="1"/>
    <col min="8719" max="8719" width="12" style="4" customWidth="1"/>
    <col min="8720" max="8720" width="8.5703125" style="4"/>
    <col min="8721" max="8721" width="12" style="4" customWidth="1"/>
    <col min="8722" max="8722" width="11.42578125" style="4" customWidth="1"/>
    <col min="8723" max="8724" width="12" style="4" customWidth="1"/>
    <col min="8725" max="8960" width="8.5703125" style="4"/>
    <col min="8961" max="8961" width="13.28515625" style="4" bestFit="1" customWidth="1"/>
    <col min="8962" max="8962" width="16.28515625" style="4" customWidth="1"/>
    <col min="8963" max="8963" width="15.28515625" style="4" customWidth="1"/>
    <col min="8964" max="8964" width="14.42578125" style="4" customWidth="1"/>
    <col min="8965" max="8965" width="14.28515625" style="4" bestFit="1" customWidth="1"/>
    <col min="8966" max="8966" width="12.7109375" style="4" customWidth="1"/>
    <col min="8967" max="8967" width="17.28515625" style="4" customWidth="1"/>
    <col min="8968" max="8968" width="14.28515625" style="4" customWidth="1"/>
    <col min="8969" max="8969" width="11.7109375" style="4" customWidth="1"/>
    <col min="8970" max="8970" width="12.7109375" style="4" customWidth="1"/>
    <col min="8971" max="8971" width="18.42578125" style="4" bestFit="1" customWidth="1"/>
    <col min="8972" max="8972" width="12.5703125" style="4" customWidth="1"/>
    <col min="8973" max="8974" width="17.5703125" style="4" customWidth="1"/>
    <col min="8975" max="8975" width="12" style="4" customWidth="1"/>
    <col min="8976" max="8976" width="8.5703125" style="4"/>
    <col min="8977" max="8977" width="12" style="4" customWidth="1"/>
    <col min="8978" max="8978" width="11.42578125" style="4" customWidth="1"/>
    <col min="8979" max="8980" width="12" style="4" customWidth="1"/>
    <col min="8981" max="9216" width="8.5703125" style="4"/>
    <col min="9217" max="9217" width="13.28515625" style="4" bestFit="1" customWidth="1"/>
    <col min="9218" max="9218" width="16.28515625" style="4" customWidth="1"/>
    <col min="9219" max="9219" width="15.28515625" style="4" customWidth="1"/>
    <col min="9220" max="9220" width="14.42578125" style="4" customWidth="1"/>
    <col min="9221" max="9221" width="14.28515625" style="4" bestFit="1" customWidth="1"/>
    <col min="9222" max="9222" width="12.7109375" style="4" customWidth="1"/>
    <col min="9223" max="9223" width="17.28515625" style="4" customWidth="1"/>
    <col min="9224" max="9224" width="14.28515625" style="4" customWidth="1"/>
    <col min="9225" max="9225" width="11.7109375" style="4" customWidth="1"/>
    <col min="9226" max="9226" width="12.7109375" style="4" customWidth="1"/>
    <col min="9227" max="9227" width="18.42578125" style="4" bestFit="1" customWidth="1"/>
    <col min="9228" max="9228" width="12.5703125" style="4" customWidth="1"/>
    <col min="9229" max="9230" width="17.5703125" style="4" customWidth="1"/>
    <col min="9231" max="9231" width="12" style="4" customWidth="1"/>
    <col min="9232" max="9232" width="8.5703125" style="4"/>
    <col min="9233" max="9233" width="12" style="4" customWidth="1"/>
    <col min="9234" max="9234" width="11.42578125" style="4" customWidth="1"/>
    <col min="9235" max="9236" width="12" style="4" customWidth="1"/>
    <col min="9237" max="9472" width="8.5703125" style="4"/>
    <col min="9473" max="9473" width="13.28515625" style="4" bestFit="1" customWidth="1"/>
    <col min="9474" max="9474" width="16.28515625" style="4" customWidth="1"/>
    <col min="9475" max="9475" width="15.28515625" style="4" customWidth="1"/>
    <col min="9476" max="9476" width="14.42578125" style="4" customWidth="1"/>
    <col min="9477" max="9477" width="14.28515625" style="4" bestFit="1" customWidth="1"/>
    <col min="9478" max="9478" width="12.7109375" style="4" customWidth="1"/>
    <col min="9479" max="9479" width="17.28515625" style="4" customWidth="1"/>
    <col min="9480" max="9480" width="14.28515625" style="4" customWidth="1"/>
    <col min="9481" max="9481" width="11.7109375" style="4" customWidth="1"/>
    <col min="9482" max="9482" width="12.7109375" style="4" customWidth="1"/>
    <col min="9483" max="9483" width="18.42578125" style="4" bestFit="1" customWidth="1"/>
    <col min="9484" max="9484" width="12.5703125" style="4" customWidth="1"/>
    <col min="9485" max="9486" width="17.5703125" style="4" customWidth="1"/>
    <col min="9487" max="9487" width="12" style="4" customWidth="1"/>
    <col min="9488" max="9488" width="8.5703125" style="4"/>
    <col min="9489" max="9489" width="12" style="4" customWidth="1"/>
    <col min="9490" max="9490" width="11.42578125" style="4" customWidth="1"/>
    <col min="9491" max="9492" width="12" style="4" customWidth="1"/>
    <col min="9493" max="9728" width="8.5703125" style="4"/>
    <col min="9729" max="9729" width="13.28515625" style="4" bestFit="1" customWidth="1"/>
    <col min="9730" max="9730" width="16.28515625" style="4" customWidth="1"/>
    <col min="9731" max="9731" width="15.28515625" style="4" customWidth="1"/>
    <col min="9732" max="9732" width="14.42578125" style="4" customWidth="1"/>
    <col min="9733" max="9733" width="14.28515625" style="4" bestFit="1" customWidth="1"/>
    <col min="9734" max="9734" width="12.7109375" style="4" customWidth="1"/>
    <col min="9735" max="9735" width="17.28515625" style="4" customWidth="1"/>
    <col min="9736" max="9736" width="14.28515625" style="4" customWidth="1"/>
    <col min="9737" max="9737" width="11.7109375" style="4" customWidth="1"/>
    <col min="9738" max="9738" width="12.7109375" style="4" customWidth="1"/>
    <col min="9739" max="9739" width="18.42578125" style="4" bestFit="1" customWidth="1"/>
    <col min="9740" max="9740" width="12.5703125" style="4" customWidth="1"/>
    <col min="9741" max="9742" width="17.5703125" style="4" customWidth="1"/>
    <col min="9743" max="9743" width="12" style="4" customWidth="1"/>
    <col min="9744" max="9744" width="8.5703125" style="4"/>
    <col min="9745" max="9745" width="12" style="4" customWidth="1"/>
    <col min="9746" max="9746" width="11.42578125" style="4" customWidth="1"/>
    <col min="9747" max="9748" width="12" style="4" customWidth="1"/>
    <col min="9749" max="9984" width="8.5703125" style="4"/>
    <col min="9985" max="9985" width="13.28515625" style="4" bestFit="1" customWidth="1"/>
    <col min="9986" max="9986" width="16.28515625" style="4" customWidth="1"/>
    <col min="9987" max="9987" width="15.28515625" style="4" customWidth="1"/>
    <col min="9988" max="9988" width="14.42578125" style="4" customWidth="1"/>
    <col min="9989" max="9989" width="14.28515625" style="4" bestFit="1" customWidth="1"/>
    <col min="9990" max="9990" width="12.7109375" style="4" customWidth="1"/>
    <col min="9991" max="9991" width="17.28515625" style="4" customWidth="1"/>
    <col min="9992" max="9992" width="14.28515625" style="4" customWidth="1"/>
    <col min="9993" max="9993" width="11.7109375" style="4" customWidth="1"/>
    <col min="9994" max="9994" width="12.7109375" style="4" customWidth="1"/>
    <col min="9995" max="9995" width="18.42578125" style="4" bestFit="1" customWidth="1"/>
    <col min="9996" max="9996" width="12.5703125" style="4" customWidth="1"/>
    <col min="9997" max="9998" width="17.5703125" style="4" customWidth="1"/>
    <col min="9999" max="9999" width="12" style="4" customWidth="1"/>
    <col min="10000" max="10000" width="8.5703125" style="4"/>
    <col min="10001" max="10001" width="12" style="4" customWidth="1"/>
    <col min="10002" max="10002" width="11.42578125" style="4" customWidth="1"/>
    <col min="10003" max="10004" width="12" style="4" customWidth="1"/>
    <col min="10005" max="10240" width="8.5703125" style="4"/>
    <col min="10241" max="10241" width="13.28515625" style="4" bestFit="1" customWidth="1"/>
    <col min="10242" max="10242" width="16.28515625" style="4" customWidth="1"/>
    <col min="10243" max="10243" width="15.28515625" style="4" customWidth="1"/>
    <col min="10244" max="10244" width="14.42578125" style="4" customWidth="1"/>
    <col min="10245" max="10245" width="14.28515625" style="4" bestFit="1" customWidth="1"/>
    <col min="10246" max="10246" width="12.7109375" style="4" customWidth="1"/>
    <col min="10247" max="10247" width="17.28515625" style="4" customWidth="1"/>
    <col min="10248" max="10248" width="14.28515625" style="4" customWidth="1"/>
    <col min="10249" max="10249" width="11.7109375" style="4" customWidth="1"/>
    <col min="10250" max="10250" width="12.7109375" style="4" customWidth="1"/>
    <col min="10251" max="10251" width="18.42578125" style="4" bestFit="1" customWidth="1"/>
    <col min="10252" max="10252" width="12.5703125" style="4" customWidth="1"/>
    <col min="10253" max="10254" width="17.5703125" style="4" customWidth="1"/>
    <col min="10255" max="10255" width="12" style="4" customWidth="1"/>
    <col min="10256" max="10256" width="8.5703125" style="4"/>
    <col min="10257" max="10257" width="12" style="4" customWidth="1"/>
    <col min="10258" max="10258" width="11.42578125" style="4" customWidth="1"/>
    <col min="10259" max="10260" width="12" style="4" customWidth="1"/>
    <col min="10261" max="10496" width="8.5703125" style="4"/>
    <col min="10497" max="10497" width="13.28515625" style="4" bestFit="1" customWidth="1"/>
    <col min="10498" max="10498" width="16.28515625" style="4" customWidth="1"/>
    <col min="10499" max="10499" width="15.28515625" style="4" customWidth="1"/>
    <col min="10500" max="10500" width="14.42578125" style="4" customWidth="1"/>
    <col min="10501" max="10501" width="14.28515625" style="4" bestFit="1" customWidth="1"/>
    <col min="10502" max="10502" width="12.7109375" style="4" customWidth="1"/>
    <col min="10503" max="10503" width="17.28515625" style="4" customWidth="1"/>
    <col min="10504" max="10504" width="14.28515625" style="4" customWidth="1"/>
    <col min="10505" max="10505" width="11.7109375" style="4" customWidth="1"/>
    <col min="10506" max="10506" width="12.7109375" style="4" customWidth="1"/>
    <col min="10507" max="10507" width="18.42578125" style="4" bestFit="1" customWidth="1"/>
    <col min="10508" max="10508" width="12.5703125" style="4" customWidth="1"/>
    <col min="10509" max="10510" width="17.5703125" style="4" customWidth="1"/>
    <col min="10511" max="10511" width="12" style="4" customWidth="1"/>
    <col min="10512" max="10512" width="8.5703125" style="4"/>
    <col min="10513" max="10513" width="12" style="4" customWidth="1"/>
    <col min="10514" max="10514" width="11.42578125" style="4" customWidth="1"/>
    <col min="10515" max="10516" width="12" style="4" customWidth="1"/>
    <col min="10517" max="10752" width="8.5703125" style="4"/>
    <col min="10753" max="10753" width="13.28515625" style="4" bestFit="1" customWidth="1"/>
    <col min="10754" max="10754" width="16.28515625" style="4" customWidth="1"/>
    <col min="10755" max="10755" width="15.28515625" style="4" customWidth="1"/>
    <col min="10756" max="10756" width="14.42578125" style="4" customWidth="1"/>
    <col min="10757" max="10757" width="14.28515625" style="4" bestFit="1" customWidth="1"/>
    <col min="10758" max="10758" width="12.7109375" style="4" customWidth="1"/>
    <col min="10759" max="10759" width="17.28515625" style="4" customWidth="1"/>
    <col min="10760" max="10760" width="14.28515625" style="4" customWidth="1"/>
    <col min="10761" max="10761" width="11.7109375" style="4" customWidth="1"/>
    <col min="10762" max="10762" width="12.7109375" style="4" customWidth="1"/>
    <col min="10763" max="10763" width="18.42578125" style="4" bestFit="1" customWidth="1"/>
    <col min="10764" max="10764" width="12.5703125" style="4" customWidth="1"/>
    <col min="10765" max="10766" width="17.5703125" style="4" customWidth="1"/>
    <col min="10767" max="10767" width="12" style="4" customWidth="1"/>
    <col min="10768" max="10768" width="8.5703125" style="4"/>
    <col min="10769" max="10769" width="12" style="4" customWidth="1"/>
    <col min="10770" max="10770" width="11.42578125" style="4" customWidth="1"/>
    <col min="10771" max="10772" width="12" style="4" customWidth="1"/>
    <col min="10773" max="11008" width="8.5703125" style="4"/>
    <col min="11009" max="11009" width="13.28515625" style="4" bestFit="1" customWidth="1"/>
    <col min="11010" max="11010" width="16.28515625" style="4" customWidth="1"/>
    <col min="11011" max="11011" width="15.28515625" style="4" customWidth="1"/>
    <col min="11012" max="11012" width="14.42578125" style="4" customWidth="1"/>
    <col min="11013" max="11013" width="14.28515625" style="4" bestFit="1" customWidth="1"/>
    <col min="11014" max="11014" width="12.7109375" style="4" customWidth="1"/>
    <col min="11015" max="11015" width="17.28515625" style="4" customWidth="1"/>
    <col min="11016" max="11016" width="14.28515625" style="4" customWidth="1"/>
    <col min="11017" max="11017" width="11.7109375" style="4" customWidth="1"/>
    <col min="11018" max="11018" width="12.7109375" style="4" customWidth="1"/>
    <col min="11019" max="11019" width="18.42578125" style="4" bestFit="1" customWidth="1"/>
    <col min="11020" max="11020" width="12.5703125" style="4" customWidth="1"/>
    <col min="11021" max="11022" width="17.5703125" style="4" customWidth="1"/>
    <col min="11023" max="11023" width="12" style="4" customWidth="1"/>
    <col min="11024" max="11024" width="8.5703125" style="4"/>
    <col min="11025" max="11025" width="12" style="4" customWidth="1"/>
    <col min="11026" max="11026" width="11.42578125" style="4" customWidth="1"/>
    <col min="11027" max="11028" width="12" style="4" customWidth="1"/>
    <col min="11029" max="11264" width="8.5703125" style="4"/>
    <col min="11265" max="11265" width="13.28515625" style="4" bestFit="1" customWidth="1"/>
    <col min="11266" max="11266" width="16.28515625" style="4" customWidth="1"/>
    <col min="11267" max="11267" width="15.28515625" style="4" customWidth="1"/>
    <col min="11268" max="11268" width="14.42578125" style="4" customWidth="1"/>
    <col min="11269" max="11269" width="14.28515625" style="4" bestFit="1" customWidth="1"/>
    <col min="11270" max="11270" width="12.7109375" style="4" customWidth="1"/>
    <col min="11271" max="11271" width="17.28515625" style="4" customWidth="1"/>
    <col min="11272" max="11272" width="14.28515625" style="4" customWidth="1"/>
    <col min="11273" max="11273" width="11.7109375" style="4" customWidth="1"/>
    <col min="11274" max="11274" width="12.7109375" style="4" customWidth="1"/>
    <col min="11275" max="11275" width="18.42578125" style="4" bestFit="1" customWidth="1"/>
    <col min="11276" max="11276" width="12.5703125" style="4" customWidth="1"/>
    <col min="11277" max="11278" width="17.5703125" style="4" customWidth="1"/>
    <col min="11279" max="11279" width="12" style="4" customWidth="1"/>
    <col min="11280" max="11280" width="8.5703125" style="4"/>
    <col min="11281" max="11281" width="12" style="4" customWidth="1"/>
    <col min="11282" max="11282" width="11.42578125" style="4" customWidth="1"/>
    <col min="11283" max="11284" width="12" style="4" customWidth="1"/>
    <col min="11285" max="11520" width="8.5703125" style="4"/>
    <col min="11521" max="11521" width="13.28515625" style="4" bestFit="1" customWidth="1"/>
    <col min="11522" max="11522" width="16.28515625" style="4" customWidth="1"/>
    <col min="11523" max="11523" width="15.28515625" style="4" customWidth="1"/>
    <col min="11524" max="11524" width="14.42578125" style="4" customWidth="1"/>
    <col min="11525" max="11525" width="14.28515625" style="4" bestFit="1" customWidth="1"/>
    <col min="11526" max="11526" width="12.7109375" style="4" customWidth="1"/>
    <col min="11527" max="11527" width="17.28515625" style="4" customWidth="1"/>
    <col min="11528" max="11528" width="14.28515625" style="4" customWidth="1"/>
    <col min="11529" max="11529" width="11.7109375" style="4" customWidth="1"/>
    <col min="11530" max="11530" width="12.7109375" style="4" customWidth="1"/>
    <col min="11531" max="11531" width="18.42578125" style="4" bestFit="1" customWidth="1"/>
    <col min="11532" max="11532" width="12.5703125" style="4" customWidth="1"/>
    <col min="11533" max="11534" width="17.5703125" style="4" customWidth="1"/>
    <col min="11535" max="11535" width="12" style="4" customWidth="1"/>
    <col min="11536" max="11536" width="8.5703125" style="4"/>
    <col min="11537" max="11537" width="12" style="4" customWidth="1"/>
    <col min="11538" max="11538" width="11.42578125" style="4" customWidth="1"/>
    <col min="11539" max="11540" width="12" style="4" customWidth="1"/>
    <col min="11541" max="11776" width="8.5703125" style="4"/>
    <col min="11777" max="11777" width="13.28515625" style="4" bestFit="1" customWidth="1"/>
    <col min="11778" max="11778" width="16.28515625" style="4" customWidth="1"/>
    <col min="11779" max="11779" width="15.28515625" style="4" customWidth="1"/>
    <col min="11780" max="11780" width="14.42578125" style="4" customWidth="1"/>
    <col min="11781" max="11781" width="14.28515625" style="4" bestFit="1" customWidth="1"/>
    <col min="11782" max="11782" width="12.7109375" style="4" customWidth="1"/>
    <col min="11783" max="11783" width="17.28515625" style="4" customWidth="1"/>
    <col min="11784" max="11784" width="14.28515625" style="4" customWidth="1"/>
    <col min="11785" max="11785" width="11.7109375" style="4" customWidth="1"/>
    <col min="11786" max="11786" width="12.7109375" style="4" customWidth="1"/>
    <col min="11787" max="11787" width="18.42578125" style="4" bestFit="1" customWidth="1"/>
    <col min="11788" max="11788" width="12.5703125" style="4" customWidth="1"/>
    <col min="11789" max="11790" width="17.5703125" style="4" customWidth="1"/>
    <col min="11791" max="11791" width="12" style="4" customWidth="1"/>
    <col min="11792" max="11792" width="8.5703125" style="4"/>
    <col min="11793" max="11793" width="12" style="4" customWidth="1"/>
    <col min="11794" max="11794" width="11.42578125" style="4" customWidth="1"/>
    <col min="11795" max="11796" width="12" style="4" customWidth="1"/>
    <col min="11797" max="12032" width="8.5703125" style="4"/>
    <col min="12033" max="12033" width="13.28515625" style="4" bestFit="1" customWidth="1"/>
    <col min="12034" max="12034" width="16.28515625" style="4" customWidth="1"/>
    <col min="12035" max="12035" width="15.28515625" style="4" customWidth="1"/>
    <col min="12036" max="12036" width="14.42578125" style="4" customWidth="1"/>
    <col min="12037" max="12037" width="14.28515625" style="4" bestFit="1" customWidth="1"/>
    <col min="12038" max="12038" width="12.7109375" style="4" customWidth="1"/>
    <col min="12039" max="12039" width="17.28515625" style="4" customWidth="1"/>
    <col min="12040" max="12040" width="14.28515625" style="4" customWidth="1"/>
    <col min="12041" max="12041" width="11.7109375" style="4" customWidth="1"/>
    <col min="12042" max="12042" width="12.7109375" style="4" customWidth="1"/>
    <col min="12043" max="12043" width="18.42578125" style="4" bestFit="1" customWidth="1"/>
    <col min="12044" max="12044" width="12.5703125" style="4" customWidth="1"/>
    <col min="12045" max="12046" width="17.5703125" style="4" customWidth="1"/>
    <col min="12047" max="12047" width="12" style="4" customWidth="1"/>
    <col min="12048" max="12048" width="8.5703125" style="4"/>
    <col min="12049" max="12049" width="12" style="4" customWidth="1"/>
    <col min="12050" max="12050" width="11.42578125" style="4" customWidth="1"/>
    <col min="12051" max="12052" width="12" style="4" customWidth="1"/>
    <col min="12053" max="12288" width="8.5703125" style="4"/>
    <col min="12289" max="12289" width="13.28515625" style="4" bestFit="1" customWidth="1"/>
    <col min="12290" max="12290" width="16.28515625" style="4" customWidth="1"/>
    <col min="12291" max="12291" width="15.28515625" style="4" customWidth="1"/>
    <col min="12292" max="12292" width="14.42578125" style="4" customWidth="1"/>
    <col min="12293" max="12293" width="14.28515625" style="4" bestFit="1" customWidth="1"/>
    <col min="12294" max="12294" width="12.7109375" style="4" customWidth="1"/>
    <col min="12295" max="12295" width="17.28515625" style="4" customWidth="1"/>
    <col min="12296" max="12296" width="14.28515625" style="4" customWidth="1"/>
    <col min="12297" max="12297" width="11.7109375" style="4" customWidth="1"/>
    <col min="12298" max="12298" width="12.7109375" style="4" customWidth="1"/>
    <col min="12299" max="12299" width="18.42578125" style="4" bestFit="1" customWidth="1"/>
    <col min="12300" max="12300" width="12.5703125" style="4" customWidth="1"/>
    <col min="12301" max="12302" width="17.5703125" style="4" customWidth="1"/>
    <col min="12303" max="12303" width="12" style="4" customWidth="1"/>
    <col min="12304" max="12304" width="8.5703125" style="4"/>
    <col min="12305" max="12305" width="12" style="4" customWidth="1"/>
    <col min="12306" max="12306" width="11.42578125" style="4" customWidth="1"/>
    <col min="12307" max="12308" width="12" style="4" customWidth="1"/>
    <col min="12309" max="12544" width="8.5703125" style="4"/>
    <col min="12545" max="12545" width="13.28515625" style="4" bestFit="1" customWidth="1"/>
    <col min="12546" max="12546" width="16.28515625" style="4" customWidth="1"/>
    <col min="12547" max="12547" width="15.28515625" style="4" customWidth="1"/>
    <col min="12548" max="12548" width="14.42578125" style="4" customWidth="1"/>
    <col min="12549" max="12549" width="14.28515625" style="4" bestFit="1" customWidth="1"/>
    <col min="12550" max="12550" width="12.7109375" style="4" customWidth="1"/>
    <col min="12551" max="12551" width="17.28515625" style="4" customWidth="1"/>
    <col min="12552" max="12552" width="14.28515625" style="4" customWidth="1"/>
    <col min="12553" max="12553" width="11.7109375" style="4" customWidth="1"/>
    <col min="12554" max="12554" width="12.7109375" style="4" customWidth="1"/>
    <col min="12555" max="12555" width="18.42578125" style="4" bestFit="1" customWidth="1"/>
    <col min="12556" max="12556" width="12.5703125" style="4" customWidth="1"/>
    <col min="12557" max="12558" width="17.5703125" style="4" customWidth="1"/>
    <col min="12559" max="12559" width="12" style="4" customWidth="1"/>
    <col min="12560" max="12560" width="8.5703125" style="4"/>
    <col min="12561" max="12561" width="12" style="4" customWidth="1"/>
    <col min="12562" max="12562" width="11.42578125" style="4" customWidth="1"/>
    <col min="12563" max="12564" width="12" style="4" customWidth="1"/>
    <col min="12565" max="12800" width="8.5703125" style="4"/>
    <col min="12801" max="12801" width="13.28515625" style="4" bestFit="1" customWidth="1"/>
    <col min="12802" max="12802" width="16.28515625" style="4" customWidth="1"/>
    <col min="12803" max="12803" width="15.28515625" style="4" customWidth="1"/>
    <col min="12804" max="12804" width="14.42578125" style="4" customWidth="1"/>
    <col min="12805" max="12805" width="14.28515625" style="4" bestFit="1" customWidth="1"/>
    <col min="12806" max="12806" width="12.7109375" style="4" customWidth="1"/>
    <col min="12807" max="12807" width="17.28515625" style="4" customWidth="1"/>
    <col min="12808" max="12808" width="14.28515625" style="4" customWidth="1"/>
    <col min="12809" max="12809" width="11.7109375" style="4" customWidth="1"/>
    <col min="12810" max="12810" width="12.7109375" style="4" customWidth="1"/>
    <col min="12811" max="12811" width="18.42578125" style="4" bestFit="1" customWidth="1"/>
    <col min="12812" max="12812" width="12.5703125" style="4" customWidth="1"/>
    <col min="12813" max="12814" width="17.5703125" style="4" customWidth="1"/>
    <col min="12815" max="12815" width="12" style="4" customWidth="1"/>
    <col min="12816" max="12816" width="8.5703125" style="4"/>
    <col min="12817" max="12817" width="12" style="4" customWidth="1"/>
    <col min="12818" max="12818" width="11.42578125" style="4" customWidth="1"/>
    <col min="12819" max="12820" width="12" style="4" customWidth="1"/>
    <col min="12821" max="13056" width="8.5703125" style="4"/>
    <col min="13057" max="13057" width="13.28515625" style="4" bestFit="1" customWidth="1"/>
    <col min="13058" max="13058" width="16.28515625" style="4" customWidth="1"/>
    <col min="13059" max="13059" width="15.28515625" style="4" customWidth="1"/>
    <col min="13060" max="13060" width="14.42578125" style="4" customWidth="1"/>
    <col min="13061" max="13061" width="14.28515625" style="4" bestFit="1" customWidth="1"/>
    <col min="13062" max="13062" width="12.7109375" style="4" customWidth="1"/>
    <col min="13063" max="13063" width="17.28515625" style="4" customWidth="1"/>
    <col min="13064" max="13064" width="14.28515625" style="4" customWidth="1"/>
    <col min="13065" max="13065" width="11.7109375" style="4" customWidth="1"/>
    <col min="13066" max="13066" width="12.7109375" style="4" customWidth="1"/>
    <col min="13067" max="13067" width="18.42578125" style="4" bestFit="1" customWidth="1"/>
    <col min="13068" max="13068" width="12.5703125" style="4" customWidth="1"/>
    <col min="13069" max="13070" width="17.5703125" style="4" customWidth="1"/>
    <col min="13071" max="13071" width="12" style="4" customWidth="1"/>
    <col min="13072" max="13072" width="8.5703125" style="4"/>
    <col min="13073" max="13073" width="12" style="4" customWidth="1"/>
    <col min="13074" max="13074" width="11.42578125" style="4" customWidth="1"/>
    <col min="13075" max="13076" width="12" style="4" customWidth="1"/>
    <col min="13077" max="13312" width="8.5703125" style="4"/>
    <col min="13313" max="13313" width="13.28515625" style="4" bestFit="1" customWidth="1"/>
    <col min="13314" max="13314" width="16.28515625" style="4" customWidth="1"/>
    <col min="13315" max="13315" width="15.28515625" style="4" customWidth="1"/>
    <col min="13316" max="13316" width="14.42578125" style="4" customWidth="1"/>
    <col min="13317" max="13317" width="14.28515625" style="4" bestFit="1" customWidth="1"/>
    <col min="13318" max="13318" width="12.7109375" style="4" customWidth="1"/>
    <col min="13319" max="13319" width="17.28515625" style="4" customWidth="1"/>
    <col min="13320" max="13320" width="14.28515625" style="4" customWidth="1"/>
    <col min="13321" max="13321" width="11.7109375" style="4" customWidth="1"/>
    <col min="13322" max="13322" width="12.7109375" style="4" customWidth="1"/>
    <col min="13323" max="13323" width="18.42578125" style="4" bestFit="1" customWidth="1"/>
    <col min="13324" max="13324" width="12.5703125" style="4" customWidth="1"/>
    <col min="13325" max="13326" width="17.5703125" style="4" customWidth="1"/>
    <col min="13327" max="13327" width="12" style="4" customWidth="1"/>
    <col min="13328" max="13328" width="8.5703125" style="4"/>
    <col min="13329" max="13329" width="12" style="4" customWidth="1"/>
    <col min="13330" max="13330" width="11.42578125" style="4" customWidth="1"/>
    <col min="13331" max="13332" width="12" style="4" customWidth="1"/>
    <col min="13333" max="13568" width="8.5703125" style="4"/>
    <col min="13569" max="13569" width="13.28515625" style="4" bestFit="1" customWidth="1"/>
    <col min="13570" max="13570" width="16.28515625" style="4" customWidth="1"/>
    <col min="13571" max="13571" width="15.28515625" style="4" customWidth="1"/>
    <col min="13572" max="13572" width="14.42578125" style="4" customWidth="1"/>
    <col min="13573" max="13573" width="14.28515625" style="4" bestFit="1" customWidth="1"/>
    <col min="13574" max="13574" width="12.7109375" style="4" customWidth="1"/>
    <col min="13575" max="13575" width="17.28515625" style="4" customWidth="1"/>
    <col min="13576" max="13576" width="14.28515625" style="4" customWidth="1"/>
    <col min="13577" max="13577" width="11.7109375" style="4" customWidth="1"/>
    <col min="13578" max="13578" width="12.7109375" style="4" customWidth="1"/>
    <col min="13579" max="13579" width="18.42578125" style="4" bestFit="1" customWidth="1"/>
    <col min="13580" max="13580" width="12.5703125" style="4" customWidth="1"/>
    <col min="13581" max="13582" width="17.5703125" style="4" customWidth="1"/>
    <col min="13583" max="13583" width="12" style="4" customWidth="1"/>
    <col min="13584" max="13584" width="8.5703125" style="4"/>
    <col min="13585" max="13585" width="12" style="4" customWidth="1"/>
    <col min="13586" max="13586" width="11.42578125" style="4" customWidth="1"/>
    <col min="13587" max="13588" width="12" style="4" customWidth="1"/>
    <col min="13589" max="13824" width="8.5703125" style="4"/>
    <col min="13825" max="13825" width="13.28515625" style="4" bestFit="1" customWidth="1"/>
    <col min="13826" max="13826" width="16.28515625" style="4" customWidth="1"/>
    <col min="13827" max="13827" width="15.28515625" style="4" customWidth="1"/>
    <col min="13828" max="13828" width="14.42578125" style="4" customWidth="1"/>
    <col min="13829" max="13829" width="14.28515625" style="4" bestFit="1" customWidth="1"/>
    <col min="13830" max="13830" width="12.7109375" style="4" customWidth="1"/>
    <col min="13831" max="13831" width="17.28515625" style="4" customWidth="1"/>
    <col min="13832" max="13832" width="14.28515625" style="4" customWidth="1"/>
    <col min="13833" max="13833" width="11.7109375" style="4" customWidth="1"/>
    <col min="13834" max="13834" width="12.7109375" style="4" customWidth="1"/>
    <col min="13835" max="13835" width="18.42578125" style="4" bestFit="1" customWidth="1"/>
    <col min="13836" max="13836" width="12.5703125" style="4" customWidth="1"/>
    <col min="13837" max="13838" width="17.5703125" style="4" customWidth="1"/>
    <col min="13839" max="13839" width="12" style="4" customWidth="1"/>
    <col min="13840" max="13840" width="8.5703125" style="4"/>
    <col min="13841" max="13841" width="12" style="4" customWidth="1"/>
    <col min="13842" max="13842" width="11.42578125" style="4" customWidth="1"/>
    <col min="13843" max="13844" width="12" style="4" customWidth="1"/>
    <col min="13845" max="14080" width="8.5703125" style="4"/>
    <col min="14081" max="14081" width="13.28515625" style="4" bestFit="1" customWidth="1"/>
    <col min="14082" max="14082" width="16.28515625" style="4" customWidth="1"/>
    <col min="14083" max="14083" width="15.28515625" style="4" customWidth="1"/>
    <col min="14084" max="14084" width="14.42578125" style="4" customWidth="1"/>
    <col min="14085" max="14085" width="14.28515625" style="4" bestFit="1" customWidth="1"/>
    <col min="14086" max="14086" width="12.7109375" style="4" customWidth="1"/>
    <col min="14087" max="14087" width="17.28515625" style="4" customWidth="1"/>
    <col min="14088" max="14088" width="14.28515625" style="4" customWidth="1"/>
    <col min="14089" max="14089" width="11.7109375" style="4" customWidth="1"/>
    <col min="14090" max="14090" width="12.7109375" style="4" customWidth="1"/>
    <col min="14091" max="14091" width="18.42578125" style="4" bestFit="1" customWidth="1"/>
    <col min="14092" max="14092" width="12.5703125" style="4" customWidth="1"/>
    <col min="14093" max="14094" width="17.5703125" style="4" customWidth="1"/>
    <col min="14095" max="14095" width="12" style="4" customWidth="1"/>
    <col min="14096" max="14096" width="8.5703125" style="4"/>
    <col min="14097" max="14097" width="12" style="4" customWidth="1"/>
    <col min="14098" max="14098" width="11.42578125" style="4" customWidth="1"/>
    <col min="14099" max="14100" width="12" style="4" customWidth="1"/>
    <col min="14101" max="14336" width="8.5703125" style="4"/>
    <col min="14337" max="14337" width="13.28515625" style="4" bestFit="1" customWidth="1"/>
    <col min="14338" max="14338" width="16.28515625" style="4" customWidth="1"/>
    <col min="14339" max="14339" width="15.28515625" style="4" customWidth="1"/>
    <col min="14340" max="14340" width="14.42578125" style="4" customWidth="1"/>
    <col min="14341" max="14341" width="14.28515625" style="4" bestFit="1" customWidth="1"/>
    <col min="14342" max="14342" width="12.7109375" style="4" customWidth="1"/>
    <col min="14343" max="14343" width="17.28515625" style="4" customWidth="1"/>
    <col min="14344" max="14344" width="14.28515625" style="4" customWidth="1"/>
    <col min="14345" max="14345" width="11.7109375" style="4" customWidth="1"/>
    <col min="14346" max="14346" width="12.7109375" style="4" customWidth="1"/>
    <col min="14347" max="14347" width="18.42578125" style="4" bestFit="1" customWidth="1"/>
    <col min="14348" max="14348" width="12.5703125" style="4" customWidth="1"/>
    <col min="14349" max="14350" width="17.5703125" style="4" customWidth="1"/>
    <col min="14351" max="14351" width="12" style="4" customWidth="1"/>
    <col min="14352" max="14352" width="8.5703125" style="4"/>
    <col min="14353" max="14353" width="12" style="4" customWidth="1"/>
    <col min="14354" max="14354" width="11.42578125" style="4" customWidth="1"/>
    <col min="14355" max="14356" width="12" style="4" customWidth="1"/>
    <col min="14357" max="14592" width="8.5703125" style="4"/>
    <col min="14593" max="14593" width="13.28515625" style="4" bestFit="1" customWidth="1"/>
    <col min="14594" max="14594" width="16.28515625" style="4" customWidth="1"/>
    <col min="14595" max="14595" width="15.28515625" style="4" customWidth="1"/>
    <col min="14596" max="14596" width="14.42578125" style="4" customWidth="1"/>
    <col min="14597" max="14597" width="14.28515625" style="4" bestFit="1" customWidth="1"/>
    <col min="14598" max="14598" width="12.7109375" style="4" customWidth="1"/>
    <col min="14599" max="14599" width="17.28515625" style="4" customWidth="1"/>
    <col min="14600" max="14600" width="14.28515625" style="4" customWidth="1"/>
    <col min="14601" max="14601" width="11.7109375" style="4" customWidth="1"/>
    <col min="14602" max="14602" width="12.7109375" style="4" customWidth="1"/>
    <col min="14603" max="14603" width="18.42578125" style="4" bestFit="1" customWidth="1"/>
    <col min="14604" max="14604" width="12.5703125" style="4" customWidth="1"/>
    <col min="14605" max="14606" width="17.5703125" style="4" customWidth="1"/>
    <col min="14607" max="14607" width="12" style="4" customWidth="1"/>
    <col min="14608" max="14608" width="8.5703125" style="4"/>
    <col min="14609" max="14609" width="12" style="4" customWidth="1"/>
    <col min="14610" max="14610" width="11.42578125" style="4" customWidth="1"/>
    <col min="14611" max="14612" width="12" style="4" customWidth="1"/>
    <col min="14613" max="14848" width="8.5703125" style="4"/>
    <col min="14849" max="14849" width="13.28515625" style="4" bestFit="1" customWidth="1"/>
    <col min="14850" max="14850" width="16.28515625" style="4" customWidth="1"/>
    <col min="14851" max="14851" width="15.28515625" style="4" customWidth="1"/>
    <col min="14852" max="14852" width="14.42578125" style="4" customWidth="1"/>
    <col min="14853" max="14853" width="14.28515625" style="4" bestFit="1" customWidth="1"/>
    <col min="14854" max="14854" width="12.7109375" style="4" customWidth="1"/>
    <col min="14855" max="14855" width="17.28515625" style="4" customWidth="1"/>
    <col min="14856" max="14856" width="14.28515625" style="4" customWidth="1"/>
    <col min="14857" max="14857" width="11.7109375" style="4" customWidth="1"/>
    <col min="14858" max="14858" width="12.7109375" style="4" customWidth="1"/>
    <col min="14859" max="14859" width="18.42578125" style="4" bestFit="1" customWidth="1"/>
    <col min="14860" max="14860" width="12.5703125" style="4" customWidth="1"/>
    <col min="14861" max="14862" width="17.5703125" style="4" customWidth="1"/>
    <col min="14863" max="14863" width="12" style="4" customWidth="1"/>
    <col min="14864" max="14864" width="8.5703125" style="4"/>
    <col min="14865" max="14865" width="12" style="4" customWidth="1"/>
    <col min="14866" max="14866" width="11.42578125" style="4" customWidth="1"/>
    <col min="14867" max="14868" width="12" style="4" customWidth="1"/>
    <col min="14869" max="15104" width="8.5703125" style="4"/>
    <col min="15105" max="15105" width="13.28515625" style="4" bestFit="1" customWidth="1"/>
    <col min="15106" max="15106" width="16.28515625" style="4" customWidth="1"/>
    <col min="15107" max="15107" width="15.28515625" style="4" customWidth="1"/>
    <col min="15108" max="15108" width="14.42578125" style="4" customWidth="1"/>
    <col min="15109" max="15109" width="14.28515625" style="4" bestFit="1" customWidth="1"/>
    <col min="15110" max="15110" width="12.7109375" style="4" customWidth="1"/>
    <col min="15111" max="15111" width="17.28515625" style="4" customWidth="1"/>
    <col min="15112" max="15112" width="14.28515625" style="4" customWidth="1"/>
    <col min="15113" max="15113" width="11.7109375" style="4" customWidth="1"/>
    <col min="15114" max="15114" width="12.7109375" style="4" customWidth="1"/>
    <col min="15115" max="15115" width="18.42578125" style="4" bestFit="1" customWidth="1"/>
    <col min="15116" max="15116" width="12.5703125" style="4" customWidth="1"/>
    <col min="15117" max="15118" width="17.5703125" style="4" customWidth="1"/>
    <col min="15119" max="15119" width="12" style="4" customWidth="1"/>
    <col min="15120" max="15120" width="8.5703125" style="4"/>
    <col min="15121" max="15121" width="12" style="4" customWidth="1"/>
    <col min="15122" max="15122" width="11.42578125" style="4" customWidth="1"/>
    <col min="15123" max="15124" width="12" style="4" customWidth="1"/>
    <col min="15125" max="15360" width="8.5703125" style="4"/>
    <col min="15361" max="15361" width="13.28515625" style="4" bestFit="1" customWidth="1"/>
    <col min="15362" max="15362" width="16.28515625" style="4" customWidth="1"/>
    <col min="15363" max="15363" width="15.28515625" style="4" customWidth="1"/>
    <col min="15364" max="15364" width="14.42578125" style="4" customWidth="1"/>
    <col min="15365" max="15365" width="14.28515625" style="4" bestFit="1" customWidth="1"/>
    <col min="15366" max="15366" width="12.7109375" style="4" customWidth="1"/>
    <col min="15367" max="15367" width="17.28515625" style="4" customWidth="1"/>
    <col min="15368" max="15368" width="14.28515625" style="4" customWidth="1"/>
    <col min="15369" max="15369" width="11.7109375" style="4" customWidth="1"/>
    <col min="15370" max="15370" width="12.7109375" style="4" customWidth="1"/>
    <col min="15371" max="15371" width="18.42578125" style="4" bestFit="1" customWidth="1"/>
    <col min="15372" max="15372" width="12.5703125" style="4" customWidth="1"/>
    <col min="15373" max="15374" width="17.5703125" style="4" customWidth="1"/>
    <col min="15375" max="15375" width="12" style="4" customWidth="1"/>
    <col min="15376" max="15376" width="8.5703125" style="4"/>
    <col min="15377" max="15377" width="12" style="4" customWidth="1"/>
    <col min="15378" max="15378" width="11.42578125" style="4" customWidth="1"/>
    <col min="15379" max="15380" width="12" style="4" customWidth="1"/>
    <col min="15381" max="15616" width="8.5703125" style="4"/>
    <col min="15617" max="15617" width="13.28515625" style="4" bestFit="1" customWidth="1"/>
    <col min="15618" max="15618" width="16.28515625" style="4" customWidth="1"/>
    <col min="15619" max="15619" width="15.28515625" style="4" customWidth="1"/>
    <col min="15620" max="15620" width="14.42578125" style="4" customWidth="1"/>
    <col min="15621" max="15621" width="14.28515625" style="4" bestFit="1" customWidth="1"/>
    <col min="15622" max="15622" width="12.7109375" style="4" customWidth="1"/>
    <col min="15623" max="15623" width="17.28515625" style="4" customWidth="1"/>
    <col min="15624" max="15624" width="14.28515625" style="4" customWidth="1"/>
    <col min="15625" max="15625" width="11.7109375" style="4" customWidth="1"/>
    <col min="15626" max="15626" width="12.7109375" style="4" customWidth="1"/>
    <col min="15627" max="15627" width="18.42578125" style="4" bestFit="1" customWidth="1"/>
    <col min="15628" max="15628" width="12.5703125" style="4" customWidth="1"/>
    <col min="15629" max="15630" width="17.5703125" style="4" customWidth="1"/>
    <col min="15631" max="15631" width="12" style="4" customWidth="1"/>
    <col min="15632" max="15632" width="8.5703125" style="4"/>
    <col min="15633" max="15633" width="12" style="4" customWidth="1"/>
    <col min="15634" max="15634" width="11.42578125" style="4" customWidth="1"/>
    <col min="15635" max="15636" width="12" style="4" customWidth="1"/>
    <col min="15637" max="15872" width="8.5703125" style="4"/>
    <col min="15873" max="15873" width="13.28515625" style="4" bestFit="1" customWidth="1"/>
    <col min="15874" max="15874" width="16.28515625" style="4" customWidth="1"/>
    <col min="15875" max="15875" width="15.28515625" style="4" customWidth="1"/>
    <col min="15876" max="15876" width="14.42578125" style="4" customWidth="1"/>
    <col min="15877" max="15877" width="14.28515625" style="4" bestFit="1" customWidth="1"/>
    <col min="15878" max="15878" width="12.7109375" style="4" customWidth="1"/>
    <col min="15879" max="15879" width="17.28515625" style="4" customWidth="1"/>
    <col min="15880" max="15880" width="14.28515625" style="4" customWidth="1"/>
    <col min="15881" max="15881" width="11.7109375" style="4" customWidth="1"/>
    <col min="15882" max="15882" width="12.7109375" style="4" customWidth="1"/>
    <col min="15883" max="15883" width="18.42578125" style="4" bestFit="1" customWidth="1"/>
    <col min="15884" max="15884" width="12.5703125" style="4" customWidth="1"/>
    <col min="15885" max="15886" width="17.5703125" style="4" customWidth="1"/>
    <col min="15887" max="15887" width="12" style="4" customWidth="1"/>
    <col min="15888" max="15888" width="8.5703125" style="4"/>
    <col min="15889" max="15889" width="12" style="4" customWidth="1"/>
    <col min="15890" max="15890" width="11.42578125" style="4" customWidth="1"/>
    <col min="15891" max="15892" width="12" style="4" customWidth="1"/>
    <col min="15893" max="16128" width="8.5703125" style="4"/>
    <col min="16129" max="16129" width="13.28515625" style="4" bestFit="1" customWidth="1"/>
    <col min="16130" max="16130" width="16.28515625" style="4" customWidth="1"/>
    <col min="16131" max="16131" width="15.28515625" style="4" customWidth="1"/>
    <col min="16132" max="16132" width="14.42578125" style="4" customWidth="1"/>
    <col min="16133" max="16133" width="14.28515625" style="4" bestFit="1" customWidth="1"/>
    <col min="16134" max="16134" width="12.7109375" style="4" customWidth="1"/>
    <col min="16135" max="16135" width="17.28515625" style="4" customWidth="1"/>
    <col min="16136" max="16136" width="14.28515625" style="4" customWidth="1"/>
    <col min="16137" max="16137" width="11.7109375" style="4" customWidth="1"/>
    <col min="16138" max="16138" width="12.7109375" style="4" customWidth="1"/>
    <col min="16139" max="16139" width="18.42578125" style="4" bestFit="1" customWidth="1"/>
    <col min="16140" max="16140" width="12.5703125" style="4" customWidth="1"/>
    <col min="16141" max="16142" width="17.5703125" style="4" customWidth="1"/>
    <col min="16143" max="16143" width="12" style="4" customWidth="1"/>
    <col min="16144" max="16144" width="8.5703125" style="4"/>
    <col min="16145" max="16145" width="12" style="4" customWidth="1"/>
    <col min="16146" max="16146" width="11.42578125" style="4" customWidth="1"/>
    <col min="16147" max="16148" width="12" style="4" customWidth="1"/>
    <col min="16149" max="16384" width="8.5703125" style="4"/>
  </cols>
  <sheetData>
    <row r="1" spans="1:17" ht="14.25" customHeight="1" thickBot="1" x14ac:dyDescent="0.3">
      <c r="A1" s="297" t="s">
        <v>0</v>
      </c>
      <c r="B1" s="298"/>
      <c r="C1" s="298"/>
      <c r="D1" s="214"/>
      <c r="E1" s="215"/>
      <c r="F1" s="216"/>
      <c r="I1" s="299" t="s">
        <v>1</v>
      </c>
      <c r="J1" s="300"/>
      <c r="K1" s="300"/>
      <c r="L1" s="301"/>
      <c r="M1" s="275"/>
      <c r="N1" s="275"/>
    </row>
    <row r="2" spans="1:17" ht="12.75" customHeight="1" x14ac:dyDescent="0.25">
      <c r="A2" s="302" t="s">
        <v>2</v>
      </c>
      <c r="B2" s="303"/>
      <c r="C2" s="303"/>
      <c r="D2" s="217"/>
      <c r="E2" s="218"/>
      <c r="F2" s="219"/>
      <c r="H2" s="9"/>
      <c r="I2" s="211"/>
      <c r="J2" s="212"/>
      <c r="K2" s="212"/>
      <c r="L2" s="213"/>
    </row>
    <row r="3" spans="1:17" ht="19.5" customHeight="1" thickBot="1" x14ac:dyDescent="0.3">
      <c r="A3" s="304" t="s">
        <v>3</v>
      </c>
      <c r="B3" s="305" t="s">
        <v>4</v>
      </c>
      <c r="C3" s="305" t="s">
        <v>4</v>
      </c>
      <c r="D3" s="220"/>
      <c r="E3" s="221"/>
      <c r="F3" s="222"/>
      <c r="I3" s="308" t="s">
        <v>153</v>
      </c>
      <c r="J3" s="309"/>
      <c r="K3" s="309"/>
      <c r="L3" s="310"/>
    </row>
    <row r="4" spans="1:17" ht="16.5" customHeight="1" x14ac:dyDescent="0.25">
      <c r="A4" s="19"/>
      <c r="B4" s="19"/>
      <c r="C4" s="19"/>
      <c r="D4" s="19"/>
      <c r="E4" s="19"/>
      <c r="F4" s="19"/>
      <c r="G4" s="19"/>
      <c r="H4" s="19"/>
      <c r="I4" s="19"/>
      <c r="J4" s="19"/>
      <c r="K4" s="19"/>
      <c r="L4" s="19"/>
      <c r="M4" s="21"/>
      <c r="N4" s="21"/>
    </row>
    <row r="5" spans="1:17" ht="19.5" customHeight="1" x14ac:dyDescent="0.25">
      <c r="A5" s="316" t="s">
        <v>165</v>
      </c>
      <c r="B5" s="316"/>
      <c r="C5" s="316"/>
      <c r="D5" s="316"/>
      <c r="E5" s="316"/>
      <c r="F5" s="316"/>
      <c r="G5" s="316"/>
      <c r="H5" s="316"/>
      <c r="I5" s="316"/>
      <c r="J5" s="316"/>
      <c r="K5" s="316"/>
      <c r="L5" s="316"/>
      <c r="M5" s="316"/>
      <c r="N5" s="35"/>
    </row>
    <row r="6" spans="1:17" ht="66" customHeight="1" x14ac:dyDescent="0.25">
      <c r="A6" s="266" t="s">
        <v>5</v>
      </c>
      <c r="B6" s="22" t="s">
        <v>6</v>
      </c>
      <c r="C6" s="22" t="s">
        <v>28</v>
      </c>
      <c r="D6" s="22" t="s">
        <v>145</v>
      </c>
      <c r="E6" s="22"/>
      <c r="F6" s="22"/>
      <c r="G6" s="22" t="s">
        <v>29</v>
      </c>
      <c r="H6" s="22" t="s">
        <v>30</v>
      </c>
      <c r="I6" s="22" t="s">
        <v>31</v>
      </c>
      <c r="J6" s="22" t="s">
        <v>32</v>
      </c>
      <c r="K6" s="122" t="s">
        <v>33</v>
      </c>
      <c r="L6" s="160" t="s">
        <v>47</v>
      </c>
      <c r="M6" s="160" t="s">
        <v>48</v>
      </c>
    </row>
    <row r="7" spans="1:17" ht="18" customHeight="1" x14ac:dyDescent="0.25">
      <c r="A7" s="266"/>
      <c r="B7" s="23" t="s">
        <v>83</v>
      </c>
      <c r="C7" s="72">
        <v>60102.87</v>
      </c>
      <c r="D7" s="73">
        <f>178.02*13</f>
        <v>2314.2600000000002</v>
      </c>
      <c r="E7" s="7"/>
      <c r="F7" s="102"/>
      <c r="G7" s="150">
        <f>+C7+D7</f>
        <v>62417.130000000005</v>
      </c>
      <c r="H7" s="68">
        <f>G7*24.2%</f>
        <v>15104.945460000001</v>
      </c>
      <c r="I7" s="68">
        <f>G7*7.1%*80%</f>
        <v>3545.2929839999997</v>
      </c>
      <c r="J7" s="68">
        <f>G7*8.5%</f>
        <v>5305.4560500000007</v>
      </c>
      <c r="K7" s="159">
        <f>+ROUND(+G7+H7+I7+J7,2)</f>
        <v>86372.82</v>
      </c>
      <c r="L7" s="83"/>
      <c r="M7" s="97">
        <f>+ROUND(K7*L7,2)</f>
        <v>0</v>
      </c>
    </row>
    <row r="8" spans="1:17" ht="18" customHeight="1" x14ac:dyDescent="0.25">
      <c r="A8" s="266"/>
      <c r="B8" s="23" t="s">
        <v>8</v>
      </c>
      <c r="C8" s="72">
        <v>47015.77</v>
      </c>
      <c r="D8" s="73">
        <f>139.22*13</f>
        <v>1809.86</v>
      </c>
      <c r="E8" s="29"/>
      <c r="F8" s="102"/>
      <c r="G8" s="150">
        <f>+C8+D8</f>
        <v>48825.63</v>
      </c>
      <c r="H8" s="68">
        <f>G8*24.2%</f>
        <v>11815.802459999999</v>
      </c>
      <c r="I8" s="68">
        <f>G8*7.1%*80%</f>
        <v>2773.2957839999999</v>
      </c>
      <c r="J8" s="68">
        <f>G8*8.5%</f>
        <v>4150.1785499999996</v>
      </c>
      <c r="K8" s="159">
        <f>+ROUND(+G8+H8+I8+J8,2)</f>
        <v>67564.91</v>
      </c>
      <c r="L8" s="83">
        <v>3</v>
      </c>
      <c r="M8" s="97">
        <f>+ROUND(K8*L8,2)</f>
        <v>202694.73</v>
      </c>
      <c r="O8" s="25"/>
      <c r="Q8" s="9"/>
    </row>
    <row r="9" spans="1:17" ht="14.25" customHeight="1" x14ac:dyDescent="0.25">
      <c r="A9" s="26"/>
      <c r="B9" s="27"/>
      <c r="C9" s="94"/>
      <c r="D9" s="94"/>
      <c r="E9" s="94"/>
      <c r="F9" s="94"/>
      <c r="G9" s="94"/>
      <c r="H9" s="94"/>
      <c r="I9" s="94"/>
      <c r="J9" s="94"/>
      <c r="K9" s="94"/>
      <c r="L9" s="95"/>
      <c r="M9" s="94"/>
      <c r="O9" s="25"/>
      <c r="P9" s="9"/>
      <c r="Q9" s="9"/>
    </row>
    <row r="10" spans="1:17" ht="78" customHeight="1" x14ac:dyDescent="0.25">
      <c r="A10" s="266" t="s">
        <v>9</v>
      </c>
      <c r="B10" s="28"/>
      <c r="C10" s="22" t="s">
        <v>38</v>
      </c>
      <c r="D10" s="22" t="s">
        <v>146</v>
      </c>
      <c r="E10" s="22" t="s">
        <v>39</v>
      </c>
      <c r="F10" s="22" t="s">
        <v>73</v>
      </c>
      <c r="G10" s="22" t="s">
        <v>40</v>
      </c>
      <c r="H10" s="22" t="s">
        <v>30</v>
      </c>
      <c r="I10" s="22" t="s">
        <v>41</v>
      </c>
      <c r="J10" s="22" t="s">
        <v>42</v>
      </c>
      <c r="K10" s="122" t="s">
        <v>43</v>
      </c>
      <c r="L10" s="160" t="s">
        <v>47</v>
      </c>
      <c r="M10" s="160" t="s">
        <v>48</v>
      </c>
      <c r="Q10" s="9"/>
    </row>
    <row r="11" spans="1:17" ht="24" customHeight="1" x14ac:dyDescent="0.25">
      <c r="A11" s="266"/>
      <c r="B11" s="29" t="s">
        <v>13</v>
      </c>
      <c r="C11" s="96">
        <v>23501.93</v>
      </c>
      <c r="D11" s="73">
        <f>75.38*12</f>
        <v>904.56</v>
      </c>
      <c r="E11" s="84"/>
      <c r="F11" s="74">
        <f>+ROUND((C11+D11+E11)/12,2)</f>
        <v>2033.87</v>
      </c>
      <c r="G11" s="84">
        <f>+F11+D11+C11+E11</f>
        <v>26440.36</v>
      </c>
      <c r="H11" s="93">
        <f>G11*24.2%</f>
        <v>6398.5671199999997</v>
      </c>
      <c r="I11" s="93">
        <f>G11*7.1%*80%</f>
        <v>1501.8124479999999</v>
      </c>
      <c r="J11" s="93">
        <f>G11*8.5%</f>
        <v>2247.4306000000001</v>
      </c>
      <c r="K11" s="159">
        <f>+ROUND(+G11+H11+I11+J11,2)</f>
        <v>36588.17</v>
      </c>
      <c r="L11" s="83">
        <v>8</v>
      </c>
      <c r="M11" s="97">
        <f>+ROUND(K11*L11,2)</f>
        <v>292705.36</v>
      </c>
    </row>
    <row r="12" spans="1:17" ht="18" customHeight="1" x14ac:dyDescent="0.25">
      <c r="A12" s="266"/>
      <c r="B12" s="30"/>
      <c r="C12" s="78"/>
      <c r="D12" s="76"/>
      <c r="E12" s="81"/>
      <c r="F12" s="78"/>
      <c r="G12" s="78"/>
      <c r="H12" s="78"/>
      <c r="I12" s="78"/>
      <c r="J12" s="78"/>
      <c r="K12" s="78"/>
      <c r="L12" s="78"/>
      <c r="M12" s="78"/>
    </row>
    <row r="13" spans="1:17" ht="21" customHeight="1" x14ac:dyDescent="0.25">
      <c r="A13" s="266"/>
      <c r="B13" s="29" t="s">
        <v>14</v>
      </c>
      <c r="C13" s="96">
        <v>19351.97</v>
      </c>
      <c r="D13" s="73">
        <f>62.06*12</f>
        <v>744.72</v>
      </c>
      <c r="E13" s="84"/>
      <c r="F13" s="74">
        <f>+ROUND((C13+D13+E13)/12,2)</f>
        <v>1674.72</v>
      </c>
      <c r="G13" s="84">
        <f>+F13+D13+C13+E13</f>
        <v>21771.41</v>
      </c>
      <c r="H13" s="93">
        <f>G13*24.2%</f>
        <v>5268.6812199999995</v>
      </c>
      <c r="I13" s="93">
        <f>G13*7.1%*80%</f>
        <v>1236.616088</v>
      </c>
      <c r="J13" s="93">
        <f>G13*8.5%</f>
        <v>1850.5698500000001</v>
      </c>
      <c r="K13" s="159">
        <f>+ROUND(+G13+H13+I13+J13,2)</f>
        <v>30127.279999999999</v>
      </c>
      <c r="L13" s="83">
        <v>11</v>
      </c>
      <c r="M13" s="97">
        <f>+ROUND(K13*L13,2)</f>
        <v>331400.08</v>
      </c>
    </row>
    <row r="14" spans="1:17" x14ac:dyDescent="0.25">
      <c r="A14" s="266"/>
      <c r="B14" s="32"/>
      <c r="C14" s="81"/>
      <c r="D14" s="76"/>
      <c r="E14" s="81"/>
      <c r="F14" s="81"/>
      <c r="G14" s="78"/>
      <c r="H14" s="81"/>
      <c r="I14" s="81"/>
      <c r="J14" s="81"/>
      <c r="K14" s="81"/>
      <c r="L14" s="81"/>
      <c r="M14" s="81"/>
    </row>
    <row r="15" spans="1:17" ht="20.25" customHeight="1" x14ac:dyDescent="0.25">
      <c r="A15" s="266"/>
      <c r="B15" s="29" t="s">
        <v>15</v>
      </c>
      <c r="C15" s="96">
        <v>18390.84</v>
      </c>
      <c r="D15" s="73">
        <f>58.98*12</f>
        <v>707.76</v>
      </c>
      <c r="E15" s="84"/>
      <c r="F15" s="74">
        <f>+ROUND((C15+D15+E15)/12,2)</f>
        <v>1591.55</v>
      </c>
      <c r="G15" s="84">
        <f>+F15+D15+C15+E15</f>
        <v>20690.150000000001</v>
      </c>
      <c r="H15" s="93">
        <f>G15*24.2%</f>
        <v>5007.0163000000002</v>
      </c>
      <c r="I15" s="93">
        <f>G15*7.1%*80%</f>
        <v>1175.2005200000001</v>
      </c>
      <c r="J15" s="93">
        <f>G15*8.5%</f>
        <v>1758.6627500000002</v>
      </c>
      <c r="K15" s="159">
        <f>+ROUND(+G15+H15+I15+J15,2)</f>
        <v>28631.03</v>
      </c>
      <c r="L15" s="83">
        <v>9</v>
      </c>
      <c r="M15" s="97">
        <f>+ROUND(K15*L15,2)</f>
        <v>257679.27</v>
      </c>
    </row>
    <row r="16" spans="1:17" x14ac:dyDescent="0.25">
      <c r="A16" s="266"/>
      <c r="B16" s="30"/>
      <c r="C16" s="61"/>
      <c r="D16" s="76"/>
      <c r="E16" s="62"/>
      <c r="F16" s="61"/>
      <c r="G16" s="61"/>
      <c r="H16" s="63"/>
      <c r="I16" s="63"/>
      <c r="J16" s="63"/>
      <c r="K16" s="63"/>
      <c r="L16" s="63"/>
      <c r="M16" s="63"/>
      <c r="N16" s="9"/>
    </row>
    <row r="17" spans="1:15" ht="26.25" customHeight="1" x14ac:dyDescent="0.25">
      <c r="B17" s="7"/>
      <c r="C17" s="64"/>
      <c r="D17" s="65"/>
      <c r="E17" s="65"/>
      <c r="F17" s="64"/>
      <c r="G17" s="25"/>
      <c r="H17" s="25"/>
      <c r="I17" s="66" t="s">
        <v>17</v>
      </c>
      <c r="J17" s="164" t="s">
        <v>18</v>
      </c>
      <c r="K17" s="165"/>
      <c r="L17" s="161">
        <f>+L7</f>
        <v>0</v>
      </c>
      <c r="M17" s="162">
        <f>+M7</f>
        <v>0</v>
      </c>
    </row>
    <row r="18" spans="1:15" ht="26.25" customHeight="1" x14ac:dyDescent="0.25">
      <c r="B18"/>
      <c r="C18"/>
      <c r="D18" s="7"/>
      <c r="E18" s="7"/>
      <c r="F18"/>
      <c r="G18"/>
      <c r="H18"/>
      <c r="I18" s="66" t="s">
        <v>17</v>
      </c>
      <c r="J18" s="145" t="s">
        <v>19</v>
      </c>
      <c r="K18" s="102"/>
      <c r="L18" s="163">
        <f>+SUM(L8:L16)</f>
        <v>31</v>
      </c>
      <c r="M18" s="97">
        <f>+SUM(M8:M16)</f>
        <v>1084479.44</v>
      </c>
    </row>
    <row r="19" spans="1:15" ht="38.25" customHeight="1" x14ac:dyDescent="0.3">
      <c r="B19"/>
      <c r="C19"/>
      <c r="D19"/>
      <c r="E19"/>
      <c r="F19"/>
      <c r="G19"/>
      <c r="H19"/>
      <c r="I19"/>
      <c r="J19" s="179" t="s">
        <v>20</v>
      </c>
      <c r="K19" s="168"/>
      <c r="L19" s="146">
        <f>+SUM(L7:L16)</f>
        <v>31</v>
      </c>
      <c r="M19" s="147">
        <f>+SUM(M7:M16)</f>
        <v>1084479.44</v>
      </c>
    </row>
    <row r="20" spans="1:15" ht="18.75" customHeight="1" x14ac:dyDescent="0.25">
      <c r="K20" s="36"/>
      <c r="L20" s="36"/>
      <c r="M20" s="36"/>
    </row>
    <row r="22" spans="1:15" x14ac:dyDescent="0.25">
      <c r="A22" s="37"/>
    </row>
    <row r="23" spans="1:15" ht="16.5" thickBot="1" x14ac:dyDescent="0.3"/>
    <row r="24" spans="1:15" ht="17.25" thickBot="1" x14ac:dyDescent="0.3">
      <c r="A24" s="317" t="s">
        <v>63</v>
      </c>
      <c r="B24" s="318"/>
      <c r="C24" s="318"/>
      <c r="D24" s="318"/>
      <c r="E24" s="318"/>
      <c r="F24" s="318"/>
      <c r="G24" s="318"/>
      <c r="H24" s="318"/>
      <c r="I24" s="318"/>
      <c r="J24" s="318"/>
      <c r="K24" s="318"/>
      <c r="L24" s="318"/>
      <c r="M24" s="319"/>
      <c r="N24" s="141"/>
      <c r="O24" s="141"/>
    </row>
    <row r="25" spans="1:15" ht="49.5" customHeight="1" x14ac:dyDescent="0.25">
      <c r="A25" s="320" t="s">
        <v>140</v>
      </c>
      <c r="B25" s="321"/>
      <c r="C25" s="321"/>
      <c r="D25" s="321"/>
      <c r="E25" s="321"/>
      <c r="F25" s="321"/>
      <c r="G25" s="321"/>
      <c r="H25" s="321"/>
      <c r="I25" s="321"/>
      <c r="J25" s="321"/>
      <c r="K25" s="321"/>
      <c r="L25" s="321"/>
      <c r="M25" s="322"/>
      <c r="N25" s="137"/>
      <c r="O25" s="137"/>
    </row>
    <row r="26" spans="1:15" ht="49.5" customHeight="1" x14ac:dyDescent="0.25">
      <c r="A26" s="293" t="s">
        <v>141</v>
      </c>
      <c r="B26" s="293"/>
      <c r="C26" s="293"/>
      <c r="D26" s="293"/>
      <c r="E26" s="293"/>
      <c r="F26" s="293"/>
      <c r="G26" s="293"/>
      <c r="H26" s="293"/>
      <c r="I26" s="293"/>
      <c r="J26" s="293"/>
      <c r="K26" s="293"/>
      <c r="L26" s="293"/>
      <c r="M26" s="293"/>
      <c r="N26" s="137"/>
      <c r="O26" s="137"/>
    </row>
  </sheetData>
  <sheetProtection selectLockedCells="1" selectUnlockedCells="1"/>
  <mergeCells count="12">
    <mergeCell ref="A6:A8"/>
    <mergeCell ref="A10:A16"/>
    <mergeCell ref="A24:M24"/>
    <mergeCell ref="A25:M25"/>
    <mergeCell ref="A26:M26"/>
    <mergeCell ref="A5:M5"/>
    <mergeCell ref="A1:C1"/>
    <mergeCell ref="I1:L1"/>
    <mergeCell ref="M1:N1"/>
    <mergeCell ref="A2:C2"/>
    <mergeCell ref="A3:C3"/>
    <mergeCell ref="I3:L3"/>
  </mergeCells>
  <pageMargins left="0.45" right="0.47013888888888888" top="0.62013888888888891" bottom="0.47013888888888888" header="0.51180555555555551" footer="0.51180555555555551"/>
  <pageSetup paperSize="9" scale="63"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08CF4-A8F3-456A-82ED-F0F4F1716F11}">
  <sheetPr>
    <tabColor theme="7"/>
    <pageSetUpPr fitToPage="1"/>
  </sheetPr>
  <dimension ref="A1:P24"/>
  <sheetViews>
    <sheetView showGridLines="0" zoomScale="80" zoomScaleNormal="80" workbookViewId="0">
      <selection activeCell="M29" sqref="M29"/>
    </sheetView>
  </sheetViews>
  <sheetFormatPr defaultColWidth="8.5703125" defaultRowHeight="15.75" x14ac:dyDescent="0.25"/>
  <cols>
    <col min="1" max="1" width="8.5703125" style="4" customWidth="1"/>
    <col min="2" max="2" width="13.28515625" style="4" bestFit="1" customWidth="1"/>
    <col min="3" max="3" width="16.28515625" style="4" customWidth="1"/>
    <col min="4" max="4" width="21.5703125" style="4" customWidth="1"/>
    <col min="5" max="5" width="14.42578125" style="4" customWidth="1"/>
    <col min="6" max="6" width="14.28515625" style="4" bestFit="1" customWidth="1"/>
    <col min="7" max="7" width="12.7109375" style="4" customWidth="1"/>
    <col min="8" max="8" width="18.7109375" style="4" bestFit="1" customWidth="1"/>
    <col min="9" max="9" width="14.28515625" style="4" customWidth="1"/>
    <col min="10" max="10" width="11.7109375" style="4" customWidth="1"/>
    <col min="11" max="11" width="18.140625" style="4" customWidth="1"/>
    <col min="12" max="12" width="16.28515625" style="4" customWidth="1"/>
    <col min="13" max="13" width="16.85546875" style="4" customWidth="1"/>
    <col min="14" max="14" width="12" style="4" customWidth="1"/>
    <col min="15" max="15" width="8.5703125" style="4"/>
    <col min="16" max="16" width="12" style="4" customWidth="1"/>
    <col min="17" max="17" width="11.42578125" style="4" customWidth="1"/>
    <col min="18" max="19" width="12" style="4" customWidth="1"/>
    <col min="20" max="256" width="8.5703125" style="4"/>
    <col min="257" max="257" width="13.28515625" style="4" bestFit="1" customWidth="1"/>
    <col min="258" max="258" width="16.28515625" style="4" customWidth="1"/>
    <col min="259" max="259" width="15.28515625" style="4" customWidth="1"/>
    <col min="260" max="260" width="14.42578125" style="4" customWidth="1"/>
    <col min="261" max="261" width="14.28515625" style="4" bestFit="1" customWidth="1"/>
    <col min="262" max="262" width="12.7109375" style="4" customWidth="1"/>
    <col min="263" max="263" width="18.7109375" style="4" bestFit="1" customWidth="1"/>
    <col min="264" max="264" width="14.28515625" style="4" customWidth="1"/>
    <col min="265" max="265" width="11.7109375" style="4" customWidth="1"/>
    <col min="266" max="266" width="12.7109375" style="4" customWidth="1"/>
    <col min="267" max="267" width="16.28515625" style="4" customWidth="1"/>
    <col min="268" max="268" width="12.5703125" style="4" customWidth="1"/>
    <col min="269" max="269" width="17.5703125" style="4" customWidth="1"/>
    <col min="270" max="270" width="12" style="4" customWidth="1"/>
    <col min="271" max="271" width="8.5703125" style="4"/>
    <col min="272" max="272" width="12" style="4" customWidth="1"/>
    <col min="273" max="273" width="11.42578125" style="4" customWidth="1"/>
    <col min="274" max="275" width="12" style="4" customWidth="1"/>
    <col min="276" max="512" width="8.5703125" style="4"/>
    <col min="513" max="513" width="13.28515625" style="4" bestFit="1" customWidth="1"/>
    <col min="514" max="514" width="16.28515625" style="4" customWidth="1"/>
    <col min="515" max="515" width="15.28515625" style="4" customWidth="1"/>
    <col min="516" max="516" width="14.42578125" style="4" customWidth="1"/>
    <col min="517" max="517" width="14.28515625" style="4" bestFit="1" customWidth="1"/>
    <col min="518" max="518" width="12.7109375" style="4" customWidth="1"/>
    <col min="519" max="519" width="18.7109375" style="4" bestFit="1" customWidth="1"/>
    <col min="520" max="520" width="14.28515625" style="4" customWidth="1"/>
    <col min="521" max="521" width="11.7109375" style="4" customWidth="1"/>
    <col min="522" max="522" width="12.7109375" style="4" customWidth="1"/>
    <col min="523" max="523" width="16.28515625" style="4" customWidth="1"/>
    <col min="524" max="524" width="12.5703125" style="4" customWidth="1"/>
    <col min="525" max="525" width="17.5703125" style="4" customWidth="1"/>
    <col min="526" max="526" width="12" style="4" customWidth="1"/>
    <col min="527" max="527" width="8.5703125" style="4"/>
    <col min="528" max="528" width="12" style="4" customWidth="1"/>
    <col min="529" max="529" width="11.42578125" style="4" customWidth="1"/>
    <col min="530" max="531" width="12" style="4" customWidth="1"/>
    <col min="532" max="768" width="8.5703125" style="4"/>
    <col min="769" max="769" width="13.28515625" style="4" bestFit="1" customWidth="1"/>
    <col min="770" max="770" width="16.28515625" style="4" customWidth="1"/>
    <col min="771" max="771" width="15.28515625" style="4" customWidth="1"/>
    <col min="772" max="772" width="14.42578125" style="4" customWidth="1"/>
    <col min="773" max="773" width="14.28515625" style="4" bestFit="1" customWidth="1"/>
    <col min="774" max="774" width="12.7109375" style="4" customWidth="1"/>
    <col min="775" max="775" width="18.7109375" style="4" bestFit="1" customWidth="1"/>
    <col min="776" max="776" width="14.28515625" style="4" customWidth="1"/>
    <col min="777" max="777" width="11.7109375" style="4" customWidth="1"/>
    <col min="778" max="778" width="12.7109375" style="4" customWidth="1"/>
    <col min="779" max="779" width="16.28515625" style="4" customWidth="1"/>
    <col min="780" max="780" width="12.5703125" style="4" customWidth="1"/>
    <col min="781" max="781" width="17.5703125" style="4" customWidth="1"/>
    <col min="782" max="782" width="12" style="4" customWidth="1"/>
    <col min="783" max="783" width="8.5703125" style="4"/>
    <col min="784" max="784" width="12" style="4" customWidth="1"/>
    <col min="785" max="785" width="11.42578125" style="4" customWidth="1"/>
    <col min="786" max="787" width="12" style="4" customWidth="1"/>
    <col min="788" max="1024" width="8.5703125" style="4"/>
    <col min="1025" max="1025" width="13.28515625" style="4" bestFit="1" customWidth="1"/>
    <col min="1026" max="1026" width="16.28515625" style="4" customWidth="1"/>
    <col min="1027" max="1027" width="15.28515625" style="4" customWidth="1"/>
    <col min="1028" max="1028" width="14.42578125" style="4" customWidth="1"/>
    <col min="1029" max="1029" width="14.28515625" style="4" bestFit="1" customWidth="1"/>
    <col min="1030" max="1030" width="12.7109375" style="4" customWidth="1"/>
    <col min="1031" max="1031" width="18.7109375" style="4" bestFit="1" customWidth="1"/>
    <col min="1032" max="1032" width="14.28515625" style="4" customWidth="1"/>
    <col min="1033" max="1033" width="11.7109375" style="4" customWidth="1"/>
    <col min="1034" max="1034" width="12.7109375" style="4" customWidth="1"/>
    <col min="1035" max="1035" width="16.28515625" style="4" customWidth="1"/>
    <col min="1036" max="1036" width="12.5703125" style="4" customWidth="1"/>
    <col min="1037" max="1037" width="17.5703125" style="4" customWidth="1"/>
    <col min="1038" max="1038" width="12" style="4" customWidth="1"/>
    <col min="1039" max="1039" width="8.5703125" style="4"/>
    <col min="1040" max="1040" width="12" style="4" customWidth="1"/>
    <col min="1041" max="1041" width="11.42578125" style="4" customWidth="1"/>
    <col min="1042" max="1043" width="12" style="4" customWidth="1"/>
    <col min="1044" max="1280" width="8.5703125" style="4"/>
    <col min="1281" max="1281" width="13.28515625" style="4" bestFit="1" customWidth="1"/>
    <col min="1282" max="1282" width="16.28515625" style="4" customWidth="1"/>
    <col min="1283" max="1283" width="15.28515625" style="4" customWidth="1"/>
    <col min="1284" max="1284" width="14.42578125" style="4" customWidth="1"/>
    <col min="1285" max="1285" width="14.28515625" style="4" bestFit="1" customWidth="1"/>
    <col min="1286" max="1286" width="12.7109375" style="4" customWidth="1"/>
    <col min="1287" max="1287" width="18.7109375" style="4" bestFit="1" customWidth="1"/>
    <col min="1288" max="1288" width="14.28515625" style="4" customWidth="1"/>
    <col min="1289" max="1289" width="11.7109375" style="4" customWidth="1"/>
    <col min="1290" max="1290" width="12.7109375" style="4" customWidth="1"/>
    <col min="1291" max="1291" width="16.28515625" style="4" customWidth="1"/>
    <col min="1292" max="1292" width="12.5703125" style="4" customWidth="1"/>
    <col min="1293" max="1293" width="17.5703125" style="4" customWidth="1"/>
    <col min="1294" max="1294" width="12" style="4" customWidth="1"/>
    <col min="1295" max="1295" width="8.5703125" style="4"/>
    <col min="1296" max="1296" width="12" style="4" customWidth="1"/>
    <col min="1297" max="1297" width="11.42578125" style="4" customWidth="1"/>
    <col min="1298" max="1299" width="12" style="4" customWidth="1"/>
    <col min="1300" max="1536" width="8.5703125" style="4"/>
    <col min="1537" max="1537" width="13.28515625" style="4" bestFit="1" customWidth="1"/>
    <col min="1538" max="1538" width="16.28515625" style="4" customWidth="1"/>
    <col min="1539" max="1539" width="15.28515625" style="4" customWidth="1"/>
    <col min="1540" max="1540" width="14.42578125" style="4" customWidth="1"/>
    <col min="1541" max="1541" width="14.28515625" style="4" bestFit="1" customWidth="1"/>
    <col min="1542" max="1542" width="12.7109375" style="4" customWidth="1"/>
    <col min="1543" max="1543" width="18.7109375" style="4" bestFit="1" customWidth="1"/>
    <col min="1544" max="1544" width="14.28515625" style="4" customWidth="1"/>
    <col min="1545" max="1545" width="11.7109375" style="4" customWidth="1"/>
    <col min="1546" max="1546" width="12.7109375" style="4" customWidth="1"/>
    <col min="1547" max="1547" width="16.28515625" style="4" customWidth="1"/>
    <col min="1548" max="1548" width="12.5703125" style="4" customWidth="1"/>
    <col min="1549" max="1549" width="17.5703125" style="4" customWidth="1"/>
    <col min="1550" max="1550" width="12" style="4" customWidth="1"/>
    <col min="1551" max="1551" width="8.5703125" style="4"/>
    <col min="1552" max="1552" width="12" style="4" customWidth="1"/>
    <col min="1553" max="1553" width="11.42578125" style="4" customWidth="1"/>
    <col min="1554" max="1555" width="12" style="4" customWidth="1"/>
    <col min="1556" max="1792" width="8.5703125" style="4"/>
    <col min="1793" max="1793" width="13.28515625" style="4" bestFit="1" customWidth="1"/>
    <col min="1794" max="1794" width="16.28515625" style="4" customWidth="1"/>
    <col min="1795" max="1795" width="15.28515625" style="4" customWidth="1"/>
    <col min="1796" max="1796" width="14.42578125" style="4" customWidth="1"/>
    <col min="1797" max="1797" width="14.28515625" style="4" bestFit="1" customWidth="1"/>
    <col min="1798" max="1798" width="12.7109375" style="4" customWidth="1"/>
    <col min="1799" max="1799" width="18.7109375" style="4" bestFit="1" customWidth="1"/>
    <col min="1800" max="1800" width="14.28515625" style="4" customWidth="1"/>
    <col min="1801" max="1801" width="11.7109375" style="4" customWidth="1"/>
    <col min="1802" max="1802" width="12.7109375" style="4" customWidth="1"/>
    <col min="1803" max="1803" width="16.28515625" style="4" customWidth="1"/>
    <col min="1804" max="1804" width="12.5703125" style="4" customWidth="1"/>
    <col min="1805" max="1805" width="17.5703125" style="4" customWidth="1"/>
    <col min="1806" max="1806" width="12" style="4" customWidth="1"/>
    <col min="1807" max="1807" width="8.5703125" style="4"/>
    <col min="1808" max="1808" width="12" style="4" customWidth="1"/>
    <col min="1809" max="1809" width="11.42578125" style="4" customWidth="1"/>
    <col min="1810" max="1811" width="12" style="4" customWidth="1"/>
    <col min="1812" max="2048" width="8.5703125" style="4"/>
    <col min="2049" max="2049" width="13.28515625" style="4" bestFit="1" customWidth="1"/>
    <col min="2050" max="2050" width="16.28515625" style="4" customWidth="1"/>
    <col min="2051" max="2051" width="15.28515625" style="4" customWidth="1"/>
    <col min="2052" max="2052" width="14.42578125" style="4" customWidth="1"/>
    <col min="2053" max="2053" width="14.28515625" style="4" bestFit="1" customWidth="1"/>
    <col min="2054" max="2054" width="12.7109375" style="4" customWidth="1"/>
    <col min="2055" max="2055" width="18.7109375" style="4" bestFit="1" customWidth="1"/>
    <col min="2056" max="2056" width="14.28515625" style="4" customWidth="1"/>
    <col min="2057" max="2057" width="11.7109375" style="4" customWidth="1"/>
    <col min="2058" max="2058" width="12.7109375" style="4" customWidth="1"/>
    <col min="2059" max="2059" width="16.28515625" style="4" customWidth="1"/>
    <col min="2060" max="2060" width="12.5703125" style="4" customWidth="1"/>
    <col min="2061" max="2061" width="17.5703125" style="4" customWidth="1"/>
    <col min="2062" max="2062" width="12" style="4" customWidth="1"/>
    <col min="2063" max="2063" width="8.5703125" style="4"/>
    <col min="2064" max="2064" width="12" style="4" customWidth="1"/>
    <col min="2065" max="2065" width="11.42578125" style="4" customWidth="1"/>
    <col min="2066" max="2067" width="12" style="4" customWidth="1"/>
    <col min="2068" max="2304" width="8.5703125" style="4"/>
    <col min="2305" max="2305" width="13.28515625" style="4" bestFit="1" customWidth="1"/>
    <col min="2306" max="2306" width="16.28515625" style="4" customWidth="1"/>
    <col min="2307" max="2307" width="15.28515625" style="4" customWidth="1"/>
    <col min="2308" max="2308" width="14.42578125" style="4" customWidth="1"/>
    <col min="2309" max="2309" width="14.28515625" style="4" bestFit="1" customWidth="1"/>
    <col min="2310" max="2310" width="12.7109375" style="4" customWidth="1"/>
    <col min="2311" max="2311" width="18.7109375" style="4" bestFit="1" customWidth="1"/>
    <col min="2312" max="2312" width="14.28515625" style="4" customWidth="1"/>
    <col min="2313" max="2313" width="11.7109375" style="4" customWidth="1"/>
    <col min="2314" max="2314" width="12.7109375" style="4" customWidth="1"/>
    <col min="2315" max="2315" width="16.28515625" style="4" customWidth="1"/>
    <col min="2316" max="2316" width="12.5703125" style="4" customWidth="1"/>
    <col min="2317" max="2317" width="17.5703125" style="4" customWidth="1"/>
    <col min="2318" max="2318" width="12" style="4" customWidth="1"/>
    <col min="2319" max="2319" width="8.5703125" style="4"/>
    <col min="2320" max="2320" width="12" style="4" customWidth="1"/>
    <col min="2321" max="2321" width="11.42578125" style="4" customWidth="1"/>
    <col min="2322" max="2323" width="12" style="4" customWidth="1"/>
    <col min="2324" max="2560" width="8.5703125" style="4"/>
    <col min="2561" max="2561" width="13.28515625" style="4" bestFit="1" customWidth="1"/>
    <col min="2562" max="2562" width="16.28515625" style="4" customWidth="1"/>
    <col min="2563" max="2563" width="15.28515625" style="4" customWidth="1"/>
    <col min="2564" max="2564" width="14.42578125" style="4" customWidth="1"/>
    <col min="2565" max="2565" width="14.28515625" style="4" bestFit="1" customWidth="1"/>
    <col min="2566" max="2566" width="12.7109375" style="4" customWidth="1"/>
    <col min="2567" max="2567" width="18.7109375" style="4" bestFit="1" customWidth="1"/>
    <col min="2568" max="2568" width="14.28515625" style="4" customWidth="1"/>
    <col min="2569" max="2569" width="11.7109375" style="4" customWidth="1"/>
    <col min="2570" max="2570" width="12.7109375" style="4" customWidth="1"/>
    <col min="2571" max="2571" width="16.28515625" style="4" customWidth="1"/>
    <col min="2572" max="2572" width="12.5703125" style="4" customWidth="1"/>
    <col min="2573" max="2573" width="17.5703125" style="4" customWidth="1"/>
    <col min="2574" max="2574" width="12" style="4" customWidth="1"/>
    <col min="2575" max="2575" width="8.5703125" style="4"/>
    <col min="2576" max="2576" width="12" style="4" customWidth="1"/>
    <col min="2577" max="2577" width="11.42578125" style="4" customWidth="1"/>
    <col min="2578" max="2579" width="12" style="4" customWidth="1"/>
    <col min="2580" max="2816" width="8.5703125" style="4"/>
    <col min="2817" max="2817" width="13.28515625" style="4" bestFit="1" customWidth="1"/>
    <col min="2818" max="2818" width="16.28515625" style="4" customWidth="1"/>
    <col min="2819" max="2819" width="15.28515625" style="4" customWidth="1"/>
    <col min="2820" max="2820" width="14.42578125" style="4" customWidth="1"/>
    <col min="2821" max="2821" width="14.28515625" style="4" bestFit="1" customWidth="1"/>
    <col min="2822" max="2822" width="12.7109375" style="4" customWidth="1"/>
    <col min="2823" max="2823" width="18.7109375" style="4" bestFit="1" customWidth="1"/>
    <col min="2824" max="2824" width="14.28515625" style="4" customWidth="1"/>
    <col min="2825" max="2825" width="11.7109375" style="4" customWidth="1"/>
    <col min="2826" max="2826" width="12.7109375" style="4" customWidth="1"/>
    <col min="2827" max="2827" width="16.28515625" style="4" customWidth="1"/>
    <col min="2828" max="2828" width="12.5703125" style="4" customWidth="1"/>
    <col min="2829" max="2829" width="17.5703125" style="4" customWidth="1"/>
    <col min="2830" max="2830" width="12" style="4" customWidth="1"/>
    <col min="2831" max="2831" width="8.5703125" style="4"/>
    <col min="2832" max="2832" width="12" style="4" customWidth="1"/>
    <col min="2833" max="2833" width="11.42578125" style="4" customWidth="1"/>
    <col min="2834" max="2835" width="12" style="4" customWidth="1"/>
    <col min="2836" max="3072" width="8.5703125" style="4"/>
    <col min="3073" max="3073" width="13.28515625" style="4" bestFit="1" customWidth="1"/>
    <col min="3074" max="3074" width="16.28515625" style="4" customWidth="1"/>
    <col min="3075" max="3075" width="15.28515625" style="4" customWidth="1"/>
    <col min="3076" max="3076" width="14.42578125" style="4" customWidth="1"/>
    <col min="3077" max="3077" width="14.28515625" style="4" bestFit="1" customWidth="1"/>
    <col min="3078" max="3078" width="12.7109375" style="4" customWidth="1"/>
    <col min="3079" max="3079" width="18.7109375" style="4" bestFit="1" customWidth="1"/>
    <col min="3080" max="3080" width="14.28515625" style="4" customWidth="1"/>
    <col min="3081" max="3081" width="11.7109375" style="4" customWidth="1"/>
    <col min="3082" max="3082" width="12.7109375" style="4" customWidth="1"/>
    <col min="3083" max="3083" width="16.28515625" style="4" customWidth="1"/>
    <col min="3084" max="3084" width="12.5703125" style="4" customWidth="1"/>
    <col min="3085" max="3085" width="17.5703125" style="4" customWidth="1"/>
    <col min="3086" max="3086" width="12" style="4" customWidth="1"/>
    <col min="3087" max="3087" width="8.5703125" style="4"/>
    <col min="3088" max="3088" width="12" style="4" customWidth="1"/>
    <col min="3089" max="3089" width="11.42578125" style="4" customWidth="1"/>
    <col min="3090" max="3091" width="12" style="4" customWidth="1"/>
    <col min="3092" max="3328" width="8.5703125" style="4"/>
    <col min="3329" max="3329" width="13.28515625" style="4" bestFit="1" customWidth="1"/>
    <col min="3330" max="3330" width="16.28515625" style="4" customWidth="1"/>
    <col min="3331" max="3331" width="15.28515625" style="4" customWidth="1"/>
    <col min="3332" max="3332" width="14.42578125" style="4" customWidth="1"/>
    <col min="3333" max="3333" width="14.28515625" style="4" bestFit="1" customWidth="1"/>
    <col min="3334" max="3334" width="12.7109375" style="4" customWidth="1"/>
    <col min="3335" max="3335" width="18.7109375" style="4" bestFit="1" customWidth="1"/>
    <col min="3336" max="3336" width="14.28515625" style="4" customWidth="1"/>
    <col min="3337" max="3337" width="11.7109375" style="4" customWidth="1"/>
    <col min="3338" max="3338" width="12.7109375" style="4" customWidth="1"/>
    <col min="3339" max="3339" width="16.28515625" style="4" customWidth="1"/>
    <col min="3340" max="3340" width="12.5703125" style="4" customWidth="1"/>
    <col min="3341" max="3341" width="17.5703125" style="4" customWidth="1"/>
    <col min="3342" max="3342" width="12" style="4" customWidth="1"/>
    <col min="3343" max="3343" width="8.5703125" style="4"/>
    <col min="3344" max="3344" width="12" style="4" customWidth="1"/>
    <col min="3345" max="3345" width="11.42578125" style="4" customWidth="1"/>
    <col min="3346" max="3347" width="12" style="4" customWidth="1"/>
    <col min="3348" max="3584" width="8.5703125" style="4"/>
    <col min="3585" max="3585" width="13.28515625" style="4" bestFit="1" customWidth="1"/>
    <col min="3586" max="3586" width="16.28515625" style="4" customWidth="1"/>
    <col min="3587" max="3587" width="15.28515625" style="4" customWidth="1"/>
    <col min="3588" max="3588" width="14.42578125" style="4" customWidth="1"/>
    <col min="3589" max="3589" width="14.28515625" style="4" bestFit="1" customWidth="1"/>
    <col min="3590" max="3590" width="12.7109375" style="4" customWidth="1"/>
    <col min="3591" max="3591" width="18.7109375" style="4" bestFit="1" customWidth="1"/>
    <col min="3592" max="3592" width="14.28515625" style="4" customWidth="1"/>
    <col min="3593" max="3593" width="11.7109375" style="4" customWidth="1"/>
    <col min="3594" max="3594" width="12.7109375" style="4" customWidth="1"/>
    <col min="3595" max="3595" width="16.28515625" style="4" customWidth="1"/>
    <col min="3596" max="3596" width="12.5703125" style="4" customWidth="1"/>
    <col min="3597" max="3597" width="17.5703125" style="4" customWidth="1"/>
    <col min="3598" max="3598" width="12" style="4" customWidth="1"/>
    <col min="3599" max="3599" width="8.5703125" style="4"/>
    <col min="3600" max="3600" width="12" style="4" customWidth="1"/>
    <col min="3601" max="3601" width="11.42578125" style="4" customWidth="1"/>
    <col min="3602" max="3603" width="12" style="4" customWidth="1"/>
    <col min="3604" max="3840" width="8.5703125" style="4"/>
    <col min="3841" max="3841" width="13.28515625" style="4" bestFit="1" customWidth="1"/>
    <col min="3842" max="3842" width="16.28515625" style="4" customWidth="1"/>
    <col min="3843" max="3843" width="15.28515625" style="4" customWidth="1"/>
    <col min="3844" max="3844" width="14.42578125" style="4" customWidth="1"/>
    <col min="3845" max="3845" width="14.28515625" style="4" bestFit="1" customWidth="1"/>
    <col min="3846" max="3846" width="12.7109375" style="4" customWidth="1"/>
    <col min="3847" max="3847" width="18.7109375" style="4" bestFit="1" customWidth="1"/>
    <col min="3848" max="3848" width="14.28515625" style="4" customWidth="1"/>
    <col min="3849" max="3849" width="11.7109375" style="4" customWidth="1"/>
    <col min="3850" max="3850" width="12.7109375" style="4" customWidth="1"/>
    <col min="3851" max="3851" width="16.28515625" style="4" customWidth="1"/>
    <col min="3852" max="3852" width="12.5703125" style="4" customWidth="1"/>
    <col min="3853" max="3853" width="17.5703125" style="4" customWidth="1"/>
    <col min="3854" max="3854" width="12" style="4" customWidth="1"/>
    <col min="3855" max="3855" width="8.5703125" style="4"/>
    <col min="3856" max="3856" width="12" style="4" customWidth="1"/>
    <col min="3857" max="3857" width="11.42578125" style="4" customWidth="1"/>
    <col min="3858" max="3859" width="12" style="4" customWidth="1"/>
    <col min="3860" max="4096" width="8.5703125" style="4"/>
    <col min="4097" max="4097" width="13.28515625" style="4" bestFit="1" customWidth="1"/>
    <col min="4098" max="4098" width="16.28515625" style="4" customWidth="1"/>
    <col min="4099" max="4099" width="15.28515625" style="4" customWidth="1"/>
    <col min="4100" max="4100" width="14.42578125" style="4" customWidth="1"/>
    <col min="4101" max="4101" width="14.28515625" style="4" bestFit="1" customWidth="1"/>
    <col min="4102" max="4102" width="12.7109375" style="4" customWidth="1"/>
    <col min="4103" max="4103" width="18.7109375" style="4" bestFit="1" customWidth="1"/>
    <col min="4104" max="4104" width="14.28515625" style="4" customWidth="1"/>
    <col min="4105" max="4105" width="11.7109375" style="4" customWidth="1"/>
    <col min="4106" max="4106" width="12.7109375" style="4" customWidth="1"/>
    <col min="4107" max="4107" width="16.28515625" style="4" customWidth="1"/>
    <col min="4108" max="4108" width="12.5703125" style="4" customWidth="1"/>
    <col min="4109" max="4109" width="17.5703125" style="4" customWidth="1"/>
    <col min="4110" max="4110" width="12" style="4" customWidth="1"/>
    <col min="4111" max="4111" width="8.5703125" style="4"/>
    <col min="4112" max="4112" width="12" style="4" customWidth="1"/>
    <col min="4113" max="4113" width="11.42578125" style="4" customWidth="1"/>
    <col min="4114" max="4115" width="12" style="4" customWidth="1"/>
    <col min="4116" max="4352" width="8.5703125" style="4"/>
    <col min="4353" max="4353" width="13.28515625" style="4" bestFit="1" customWidth="1"/>
    <col min="4354" max="4354" width="16.28515625" style="4" customWidth="1"/>
    <col min="4355" max="4355" width="15.28515625" style="4" customWidth="1"/>
    <col min="4356" max="4356" width="14.42578125" style="4" customWidth="1"/>
    <col min="4357" max="4357" width="14.28515625" style="4" bestFit="1" customWidth="1"/>
    <col min="4358" max="4358" width="12.7109375" style="4" customWidth="1"/>
    <col min="4359" max="4359" width="18.7109375" style="4" bestFit="1" customWidth="1"/>
    <col min="4360" max="4360" width="14.28515625" style="4" customWidth="1"/>
    <col min="4361" max="4361" width="11.7109375" style="4" customWidth="1"/>
    <col min="4362" max="4362" width="12.7109375" style="4" customWidth="1"/>
    <col min="4363" max="4363" width="16.28515625" style="4" customWidth="1"/>
    <col min="4364" max="4364" width="12.5703125" style="4" customWidth="1"/>
    <col min="4365" max="4365" width="17.5703125" style="4" customWidth="1"/>
    <col min="4366" max="4366" width="12" style="4" customWidth="1"/>
    <col min="4367" max="4367" width="8.5703125" style="4"/>
    <col min="4368" max="4368" width="12" style="4" customWidth="1"/>
    <col min="4369" max="4369" width="11.42578125" style="4" customWidth="1"/>
    <col min="4370" max="4371" width="12" style="4" customWidth="1"/>
    <col min="4372" max="4608" width="8.5703125" style="4"/>
    <col min="4609" max="4609" width="13.28515625" style="4" bestFit="1" customWidth="1"/>
    <col min="4610" max="4610" width="16.28515625" style="4" customWidth="1"/>
    <col min="4611" max="4611" width="15.28515625" style="4" customWidth="1"/>
    <col min="4612" max="4612" width="14.42578125" style="4" customWidth="1"/>
    <col min="4613" max="4613" width="14.28515625" style="4" bestFit="1" customWidth="1"/>
    <col min="4614" max="4614" width="12.7109375" style="4" customWidth="1"/>
    <col min="4615" max="4615" width="18.7109375" style="4" bestFit="1" customWidth="1"/>
    <col min="4616" max="4616" width="14.28515625" style="4" customWidth="1"/>
    <col min="4617" max="4617" width="11.7109375" style="4" customWidth="1"/>
    <col min="4618" max="4618" width="12.7109375" style="4" customWidth="1"/>
    <col min="4619" max="4619" width="16.28515625" style="4" customWidth="1"/>
    <col min="4620" max="4620" width="12.5703125" style="4" customWidth="1"/>
    <col min="4621" max="4621" width="17.5703125" style="4" customWidth="1"/>
    <col min="4622" max="4622" width="12" style="4" customWidth="1"/>
    <col min="4623" max="4623" width="8.5703125" style="4"/>
    <col min="4624" max="4624" width="12" style="4" customWidth="1"/>
    <col min="4625" max="4625" width="11.42578125" style="4" customWidth="1"/>
    <col min="4626" max="4627" width="12" style="4" customWidth="1"/>
    <col min="4628" max="4864" width="8.5703125" style="4"/>
    <col min="4865" max="4865" width="13.28515625" style="4" bestFit="1" customWidth="1"/>
    <col min="4866" max="4866" width="16.28515625" style="4" customWidth="1"/>
    <col min="4867" max="4867" width="15.28515625" style="4" customWidth="1"/>
    <col min="4868" max="4868" width="14.42578125" style="4" customWidth="1"/>
    <col min="4869" max="4869" width="14.28515625" style="4" bestFit="1" customWidth="1"/>
    <col min="4870" max="4870" width="12.7109375" style="4" customWidth="1"/>
    <col min="4871" max="4871" width="18.7109375" style="4" bestFit="1" customWidth="1"/>
    <col min="4872" max="4872" width="14.28515625" style="4" customWidth="1"/>
    <col min="4873" max="4873" width="11.7109375" style="4" customWidth="1"/>
    <col min="4874" max="4874" width="12.7109375" style="4" customWidth="1"/>
    <col min="4875" max="4875" width="16.28515625" style="4" customWidth="1"/>
    <col min="4876" max="4876" width="12.5703125" style="4" customWidth="1"/>
    <col min="4877" max="4877" width="17.5703125" style="4" customWidth="1"/>
    <col min="4878" max="4878" width="12" style="4" customWidth="1"/>
    <col min="4879" max="4879" width="8.5703125" style="4"/>
    <col min="4880" max="4880" width="12" style="4" customWidth="1"/>
    <col min="4881" max="4881" width="11.42578125" style="4" customWidth="1"/>
    <col min="4882" max="4883" width="12" style="4" customWidth="1"/>
    <col min="4884" max="5120" width="8.5703125" style="4"/>
    <col min="5121" max="5121" width="13.28515625" style="4" bestFit="1" customWidth="1"/>
    <col min="5122" max="5122" width="16.28515625" style="4" customWidth="1"/>
    <col min="5123" max="5123" width="15.28515625" style="4" customWidth="1"/>
    <col min="5124" max="5124" width="14.42578125" style="4" customWidth="1"/>
    <col min="5125" max="5125" width="14.28515625" style="4" bestFit="1" customWidth="1"/>
    <col min="5126" max="5126" width="12.7109375" style="4" customWidth="1"/>
    <col min="5127" max="5127" width="18.7109375" style="4" bestFit="1" customWidth="1"/>
    <col min="5128" max="5128" width="14.28515625" style="4" customWidth="1"/>
    <col min="5129" max="5129" width="11.7109375" style="4" customWidth="1"/>
    <col min="5130" max="5130" width="12.7109375" style="4" customWidth="1"/>
    <col min="5131" max="5131" width="16.28515625" style="4" customWidth="1"/>
    <col min="5132" max="5132" width="12.5703125" style="4" customWidth="1"/>
    <col min="5133" max="5133" width="17.5703125" style="4" customWidth="1"/>
    <col min="5134" max="5134" width="12" style="4" customWidth="1"/>
    <col min="5135" max="5135" width="8.5703125" style="4"/>
    <col min="5136" max="5136" width="12" style="4" customWidth="1"/>
    <col min="5137" max="5137" width="11.42578125" style="4" customWidth="1"/>
    <col min="5138" max="5139" width="12" style="4" customWidth="1"/>
    <col min="5140" max="5376" width="8.5703125" style="4"/>
    <col min="5377" max="5377" width="13.28515625" style="4" bestFit="1" customWidth="1"/>
    <col min="5378" max="5378" width="16.28515625" style="4" customWidth="1"/>
    <col min="5379" max="5379" width="15.28515625" style="4" customWidth="1"/>
    <col min="5380" max="5380" width="14.42578125" style="4" customWidth="1"/>
    <col min="5381" max="5381" width="14.28515625" style="4" bestFit="1" customWidth="1"/>
    <col min="5382" max="5382" width="12.7109375" style="4" customWidth="1"/>
    <col min="5383" max="5383" width="18.7109375" style="4" bestFit="1" customWidth="1"/>
    <col min="5384" max="5384" width="14.28515625" style="4" customWidth="1"/>
    <col min="5385" max="5385" width="11.7109375" style="4" customWidth="1"/>
    <col min="5386" max="5386" width="12.7109375" style="4" customWidth="1"/>
    <col min="5387" max="5387" width="16.28515625" style="4" customWidth="1"/>
    <col min="5388" max="5388" width="12.5703125" style="4" customWidth="1"/>
    <col min="5389" max="5389" width="17.5703125" style="4" customWidth="1"/>
    <col min="5390" max="5390" width="12" style="4" customWidth="1"/>
    <col min="5391" max="5391" width="8.5703125" style="4"/>
    <col min="5392" max="5392" width="12" style="4" customWidth="1"/>
    <col min="5393" max="5393" width="11.42578125" style="4" customWidth="1"/>
    <col min="5394" max="5395" width="12" style="4" customWidth="1"/>
    <col min="5396" max="5632" width="8.5703125" style="4"/>
    <col min="5633" max="5633" width="13.28515625" style="4" bestFit="1" customWidth="1"/>
    <col min="5634" max="5634" width="16.28515625" style="4" customWidth="1"/>
    <col min="5635" max="5635" width="15.28515625" style="4" customWidth="1"/>
    <col min="5636" max="5636" width="14.42578125" style="4" customWidth="1"/>
    <col min="5637" max="5637" width="14.28515625" style="4" bestFit="1" customWidth="1"/>
    <col min="5638" max="5638" width="12.7109375" style="4" customWidth="1"/>
    <col min="5639" max="5639" width="18.7109375" style="4" bestFit="1" customWidth="1"/>
    <col min="5640" max="5640" width="14.28515625" style="4" customWidth="1"/>
    <col min="5641" max="5641" width="11.7109375" style="4" customWidth="1"/>
    <col min="5642" max="5642" width="12.7109375" style="4" customWidth="1"/>
    <col min="5643" max="5643" width="16.28515625" style="4" customWidth="1"/>
    <col min="5644" max="5644" width="12.5703125" style="4" customWidth="1"/>
    <col min="5645" max="5645" width="17.5703125" style="4" customWidth="1"/>
    <col min="5646" max="5646" width="12" style="4" customWidth="1"/>
    <col min="5647" max="5647" width="8.5703125" style="4"/>
    <col min="5648" max="5648" width="12" style="4" customWidth="1"/>
    <col min="5649" max="5649" width="11.42578125" style="4" customWidth="1"/>
    <col min="5650" max="5651" width="12" style="4" customWidth="1"/>
    <col min="5652" max="5888" width="8.5703125" style="4"/>
    <col min="5889" max="5889" width="13.28515625" style="4" bestFit="1" customWidth="1"/>
    <col min="5890" max="5890" width="16.28515625" style="4" customWidth="1"/>
    <col min="5891" max="5891" width="15.28515625" style="4" customWidth="1"/>
    <col min="5892" max="5892" width="14.42578125" style="4" customWidth="1"/>
    <col min="5893" max="5893" width="14.28515625" style="4" bestFit="1" customWidth="1"/>
    <col min="5894" max="5894" width="12.7109375" style="4" customWidth="1"/>
    <col min="5895" max="5895" width="18.7109375" style="4" bestFit="1" customWidth="1"/>
    <col min="5896" max="5896" width="14.28515625" style="4" customWidth="1"/>
    <col min="5897" max="5897" width="11.7109375" style="4" customWidth="1"/>
    <col min="5898" max="5898" width="12.7109375" style="4" customWidth="1"/>
    <col min="5899" max="5899" width="16.28515625" style="4" customWidth="1"/>
    <col min="5900" max="5900" width="12.5703125" style="4" customWidth="1"/>
    <col min="5901" max="5901" width="17.5703125" style="4" customWidth="1"/>
    <col min="5902" max="5902" width="12" style="4" customWidth="1"/>
    <col min="5903" max="5903" width="8.5703125" style="4"/>
    <col min="5904" max="5904" width="12" style="4" customWidth="1"/>
    <col min="5905" max="5905" width="11.42578125" style="4" customWidth="1"/>
    <col min="5906" max="5907" width="12" style="4" customWidth="1"/>
    <col min="5908" max="6144" width="8.5703125" style="4"/>
    <col min="6145" max="6145" width="13.28515625" style="4" bestFit="1" customWidth="1"/>
    <col min="6146" max="6146" width="16.28515625" style="4" customWidth="1"/>
    <col min="6147" max="6147" width="15.28515625" style="4" customWidth="1"/>
    <col min="6148" max="6148" width="14.42578125" style="4" customWidth="1"/>
    <col min="6149" max="6149" width="14.28515625" style="4" bestFit="1" customWidth="1"/>
    <col min="6150" max="6150" width="12.7109375" style="4" customWidth="1"/>
    <col min="6151" max="6151" width="18.7109375" style="4" bestFit="1" customWidth="1"/>
    <col min="6152" max="6152" width="14.28515625" style="4" customWidth="1"/>
    <col min="6153" max="6153" width="11.7109375" style="4" customWidth="1"/>
    <col min="6154" max="6154" width="12.7109375" style="4" customWidth="1"/>
    <col min="6155" max="6155" width="16.28515625" style="4" customWidth="1"/>
    <col min="6156" max="6156" width="12.5703125" style="4" customWidth="1"/>
    <col min="6157" max="6157" width="17.5703125" style="4" customWidth="1"/>
    <col min="6158" max="6158" width="12" style="4" customWidth="1"/>
    <col min="6159" max="6159" width="8.5703125" style="4"/>
    <col min="6160" max="6160" width="12" style="4" customWidth="1"/>
    <col min="6161" max="6161" width="11.42578125" style="4" customWidth="1"/>
    <col min="6162" max="6163" width="12" style="4" customWidth="1"/>
    <col min="6164" max="6400" width="8.5703125" style="4"/>
    <col min="6401" max="6401" width="13.28515625" style="4" bestFit="1" customWidth="1"/>
    <col min="6402" max="6402" width="16.28515625" style="4" customWidth="1"/>
    <col min="6403" max="6403" width="15.28515625" style="4" customWidth="1"/>
    <col min="6404" max="6404" width="14.42578125" style="4" customWidth="1"/>
    <col min="6405" max="6405" width="14.28515625" style="4" bestFit="1" customWidth="1"/>
    <col min="6406" max="6406" width="12.7109375" style="4" customWidth="1"/>
    <col min="6407" max="6407" width="18.7109375" style="4" bestFit="1" customWidth="1"/>
    <col min="6408" max="6408" width="14.28515625" style="4" customWidth="1"/>
    <col min="6409" max="6409" width="11.7109375" style="4" customWidth="1"/>
    <col min="6410" max="6410" width="12.7109375" style="4" customWidth="1"/>
    <col min="6411" max="6411" width="16.28515625" style="4" customWidth="1"/>
    <col min="6412" max="6412" width="12.5703125" style="4" customWidth="1"/>
    <col min="6413" max="6413" width="17.5703125" style="4" customWidth="1"/>
    <col min="6414" max="6414" width="12" style="4" customWidth="1"/>
    <col min="6415" max="6415" width="8.5703125" style="4"/>
    <col min="6416" max="6416" width="12" style="4" customWidth="1"/>
    <col min="6417" max="6417" width="11.42578125" style="4" customWidth="1"/>
    <col min="6418" max="6419" width="12" style="4" customWidth="1"/>
    <col min="6420" max="6656" width="8.5703125" style="4"/>
    <col min="6657" max="6657" width="13.28515625" style="4" bestFit="1" customWidth="1"/>
    <col min="6658" max="6658" width="16.28515625" style="4" customWidth="1"/>
    <col min="6659" max="6659" width="15.28515625" style="4" customWidth="1"/>
    <col min="6660" max="6660" width="14.42578125" style="4" customWidth="1"/>
    <col min="6661" max="6661" width="14.28515625" style="4" bestFit="1" customWidth="1"/>
    <col min="6662" max="6662" width="12.7109375" style="4" customWidth="1"/>
    <col min="6663" max="6663" width="18.7109375" style="4" bestFit="1" customWidth="1"/>
    <col min="6664" max="6664" width="14.28515625" style="4" customWidth="1"/>
    <col min="6665" max="6665" width="11.7109375" style="4" customWidth="1"/>
    <col min="6666" max="6666" width="12.7109375" style="4" customWidth="1"/>
    <col min="6667" max="6667" width="16.28515625" style="4" customWidth="1"/>
    <col min="6668" max="6668" width="12.5703125" style="4" customWidth="1"/>
    <col min="6669" max="6669" width="17.5703125" style="4" customWidth="1"/>
    <col min="6670" max="6670" width="12" style="4" customWidth="1"/>
    <col min="6671" max="6671" width="8.5703125" style="4"/>
    <col min="6672" max="6672" width="12" style="4" customWidth="1"/>
    <col min="6673" max="6673" width="11.42578125" style="4" customWidth="1"/>
    <col min="6674" max="6675" width="12" style="4" customWidth="1"/>
    <col min="6676" max="6912" width="8.5703125" style="4"/>
    <col min="6913" max="6913" width="13.28515625" style="4" bestFit="1" customWidth="1"/>
    <col min="6914" max="6914" width="16.28515625" style="4" customWidth="1"/>
    <col min="6915" max="6915" width="15.28515625" style="4" customWidth="1"/>
    <col min="6916" max="6916" width="14.42578125" style="4" customWidth="1"/>
    <col min="6917" max="6917" width="14.28515625" style="4" bestFit="1" customWidth="1"/>
    <col min="6918" max="6918" width="12.7109375" style="4" customWidth="1"/>
    <col min="6919" max="6919" width="18.7109375" style="4" bestFit="1" customWidth="1"/>
    <col min="6920" max="6920" width="14.28515625" style="4" customWidth="1"/>
    <col min="6921" max="6921" width="11.7109375" style="4" customWidth="1"/>
    <col min="6922" max="6922" width="12.7109375" style="4" customWidth="1"/>
    <col min="6923" max="6923" width="16.28515625" style="4" customWidth="1"/>
    <col min="6924" max="6924" width="12.5703125" style="4" customWidth="1"/>
    <col min="6925" max="6925" width="17.5703125" style="4" customWidth="1"/>
    <col min="6926" max="6926" width="12" style="4" customWidth="1"/>
    <col min="6927" max="6927" width="8.5703125" style="4"/>
    <col min="6928" max="6928" width="12" style="4" customWidth="1"/>
    <col min="6929" max="6929" width="11.42578125" style="4" customWidth="1"/>
    <col min="6930" max="6931" width="12" style="4" customWidth="1"/>
    <col min="6932" max="7168" width="8.5703125" style="4"/>
    <col min="7169" max="7169" width="13.28515625" style="4" bestFit="1" customWidth="1"/>
    <col min="7170" max="7170" width="16.28515625" style="4" customWidth="1"/>
    <col min="7171" max="7171" width="15.28515625" style="4" customWidth="1"/>
    <col min="7172" max="7172" width="14.42578125" style="4" customWidth="1"/>
    <col min="7173" max="7173" width="14.28515625" style="4" bestFit="1" customWidth="1"/>
    <col min="7174" max="7174" width="12.7109375" style="4" customWidth="1"/>
    <col min="7175" max="7175" width="18.7109375" style="4" bestFit="1" customWidth="1"/>
    <col min="7176" max="7176" width="14.28515625" style="4" customWidth="1"/>
    <col min="7177" max="7177" width="11.7109375" style="4" customWidth="1"/>
    <col min="7178" max="7178" width="12.7109375" style="4" customWidth="1"/>
    <col min="7179" max="7179" width="16.28515625" style="4" customWidth="1"/>
    <col min="7180" max="7180" width="12.5703125" style="4" customWidth="1"/>
    <col min="7181" max="7181" width="17.5703125" style="4" customWidth="1"/>
    <col min="7182" max="7182" width="12" style="4" customWidth="1"/>
    <col min="7183" max="7183" width="8.5703125" style="4"/>
    <col min="7184" max="7184" width="12" style="4" customWidth="1"/>
    <col min="7185" max="7185" width="11.42578125" style="4" customWidth="1"/>
    <col min="7186" max="7187" width="12" style="4" customWidth="1"/>
    <col min="7188" max="7424" width="8.5703125" style="4"/>
    <col min="7425" max="7425" width="13.28515625" style="4" bestFit="1" customWidth="1"/>
    <col min="7426" max="7426" width="16.28515625" style="4" customWidth="1"/>
    <col min="7427" max="7427" width="15.28515625" style="4" customWidth="1"/>
    <col min="7428" max="7428" width="14.42578125" style="4" customWidth="1"/>
    <col min="7429" max="7429" width="14.28515625" style="4" bestFit="1" customWidth="1"/>
    <col min="7430" max="7430" width="12.7109375" style="4" customWidth="1"/>
    <col min="7431" max="7431" width="18.7109375" style="4" bestFit="1" customWidth="1"/>
    <col min="7432" max="7432" width="14.28515625" style="4" customWidth="1"/>
    <col min="7433" max="7433" width="11.7109375" style="4" customWidth="1"/>
    <col min="7434" max="7434" width="12.7109375" style="4" customWidth="1"/>
    <col min="7435" max="7435" width="16.28515625" style="4" customWidth="1"/>
    <col min="7436" max="7436" width="12.5703125" style="4" customWidth="1"/>
    <col min="7437" max="7437" width="17.5703125" style="4" customWidth="1"/>
    <col min="7438" max="7438" width="12" style="4" customWidth="1"/>
    <col min="7439" max="7439" width="8.5703125" style="4"/>
    <col min="7440" max="7440" width="12" style="4" customWidth="1"/>
    <col min="7441" max="7441" width="11.42578125" style="4" customWidth="1"/>
    <col min="7442" max="7443" width="12" style="4" customWidth="1"/>
    <col min="7444" max="7680" width="8.5703125" style="4"/>
    <col min="7681" max="7681" width="13.28515625" style="4" bestFit="1" customWidth="1"/>
    <col min="7682" max="7682" width="16.28515625" style="4" customWidth="1"/>
    <col min="7683" max="7683" width="15.28515625" style="4" customWidth="1"/>
    <col min="7684" max="7684" width="14.42578125" style="4" customWidth="1"/>
    <col min="7685" max="7685" width="14.28515625" style="4" bestFit="1" customWidth="1"/>
    <col min="7686" max="7686" width="12.7109375" style="4" customWidth="1"/>
    <col min="7687" max="7687" width="18.7109375" style="4" bestFit="1" customWidth="1"/>
    <col min="7688" max="7688" width="14.28515625" style="4" customWidth="1"/>
    <col min="7689" max="7689" width="11.7109375" style="4" customWidth="1"/>
    <col min="7690" max="7690" width="12.7109375" style="4" customWidth="1"/>
    <col min="7691" max="7691" width="16.28515625" style="4" customWidth="1"/>
    <col min="7692" max="7692" width="12.5703125" style="4" customWidth="1"/>
    <col min="7693" max="7693" width="17.5703125" style="4" customWidth="1"/>
    <col min="7694" max="7694" width="12" style="4" customWidth="1"/>
    <col min="7695" max="7695" width="8.5703125" style="4"/>
    <col min="7696" max="7696" width="12" style="4" customWidth="1"/>
    <col min="7697" max="7697" width="11.42578125" style="4" customWidth="1"/>
    <col min="7698" max="7699" width="12" style="4" customWidth="1"/>
    <col min="7700" max="7936" width="8.5703125" style="4"/>
    <col min="7937" max="7937" width="13.28515625" style="4" bestFit="1" customWidth="1"/>
    <col min="7938" max="7938" width="16.28515625" style="4" customWidth="1"/>
    <col min="7939" max="7939" width="15.28515625" style="4" customWidth="1"/>
    <col min="7940" max="7940" width="14.42578125" style="4" customWidth="1"/>
    <col min="7941" max="7941" width="14.28515625" style="4" bestFit="1" customWidth="1"/>
    <col min="7942" max="7942" width="12.7109375" style="4" customWidth="1"/>
    <col min="7943" max="7943" width="18.7109375" style="4" bestFit="1" customWidth="1"/>
    <col min="7944" max="7944" width="14.28515625" style="4" customWidth="1"/>
    <col min="7945" max="7945" width="11.7109375" style="4" customWidth="1"/>
    <col min="7946" max="7946" width="12.7109375" style="4" customWidth="1"/>
    <col min="7947" max="7947" width="16.28515625" style="4" customWidth="1"/>
    <col min="7948" max="7948" width="12.5703125" style="4" customWidth="1"/>
    <col min="7949" max="7949" width="17.5703125" style="4" customWidth="1"/>
    <col min="7950" max="7950" width="12" style="4" customWidth="1"/>
    <col min="7951" max="7951" width="8.5703125" style="4"/>
    <col min="7952" max="7952" width="12" style="4" customWidth="1"/>
    <col min="7953" max="7953" width="11.42578125" style="4" customWidth="1"/>
    <col min="7954" max="7955" width="12" style="4" customWidth="1"/>
    <col min="7956" max="8192" width="8.5703125" style="4"/>
    <col min="8193" max="8193" width="13.28515625" style="4" bestFit="1" customWidth="1"/>
    <col min="8194" max="8194" width="16.28515625" style="4" customWidth="1"/>
    <col min="8195" max="8195" width="15.28515625" style="4" customWidth="1"/>
    <col min="8196" max="8196" width="14.42578125" style="4" customWidth="1"/>
    <col min="8197" max="8197" width="14.28515625" style="4" bestFit="1" customWidth="1"/>
    <col min="8198" max="8198" width="12.7109375" style="4" customWidth="1"/>
    <col min="8199" max="8199" width="18.7109375" style="4" bestFit="1" customWidth="1"/>
    <col min="8200" max="8200" width="14.28515625" style="4" customWidth="1"/>
    <col min="8201" max="8201" width="11.7109375" style="4" customWidth="1"/>
    <col min="8202" max="8202" width="12.7109375" style="4" customWidth="1"/>
    <col min="8203" max="8203" width="16.28515625" style="4" customWidth="1"/>
    <col min="8204" max="8204" width="12.5703125" style="4" customWidth="1"/>
    <col min="8205" max="8205" width="17.5703125" style="4" customWidth="1"/>
    <col min="8206" max="8206" width="12" style="4" customWidth="1"/>
    <col min="8207" max="8207" width="8.5703125" style="4"/>
    <col min="8208" max="8208" width="12" style="4" customWidth="1"/>
    <col min="8209" max="8209" width="11.42578125" style="4" customWidth="1"/>
    <col min="8210" max="8211" width="12" style="4" customWidth="1"/>
    <col min="8212" max="8448" width="8.5703125" style="4"/>
    <col min="8449" max="8449" width="13.28515625" style="4" bestFit="1" customWidth="1"/>
    <col min="8450" max="8450" width="16.28515625" style="4" customWidth="1"/>
    <col min="8451" max="8451" width="15.28515625" style="4" customWidth="1"/>
    <col min="8452" max="8452" width="14.42578125" style="4" customWidth="1"/>
    <col min="8453" max="8453" width="14.28515625" style="4" bestFit="1" customWidth="1"/>
    <col min="8454" max="8454" width="12.7109375" style="4" customWidth="1"/>
    <col min="8455" max="8455" width="18.7109375" style="4" bestFit="1" customWidth="1"/>
    <col min="8456" max="8456" width="14.28515625" style="4" customWidth="1"/>
    <col min="8457" max="8457" width="11.7109375" style="4" customWidth="1"/>
    <col min="8458" max="8458" width="12.7109375" style="4" customWidth="1"/>
    <col min="8459" max="8459" width="16.28515625" style="4" customWidth="1"/>
    <col min="8460" max="8460" width="12.5703125" style="4" customWidth="1"/>
    <col min="8461" max="8461" width="17.5703125" style="4" customWidth="1"/>
    <col min="8462" max="8462" width="12" style="4" customWidth="1"/>
    <col min="8463" max="8463" width="8.5703125" style="4"/>
    <col min="8464" max="8464" width="12" style="4" customWidth="1"/>
    <col min="8465" max="8465" width="11.42578125" style="4" customWidth="1"/>
    <col min="8466" max="8467" width="12" style="4" customWidth="1"/>
    <col min="8468" max="8704" width="8.5703125" style="4"/>
    <col min="8705" max="8705" width="13.28515625" style="4" bestFit="1" customWidth="1"/>
    <col min="8706" max="8706" width="16.28515625" style="4" customWidth="1"/>
    <col min="8707" max="8707" width="15.28515625" style="4" customWidth="1"/>
    <col min="8708" max="8708" width="14.42578125" style="4" customWidth="1"/>
    <col min="8709" max="8709" width="14.28515625" style="4" bestFit="1" customWidth="1"/>
    <col min="8710" max="8710" width="12.7109375" style="4" customWidth="1"/>
    <col min="8711" max="8711" width="18.7109375" style="4" bestFit="1" customWidth="1"/>
    <col min="8712" max="8712" width="14.28515625" style="4" customWidth="1"/>
    <col min="8713" max="8713" width="11.7109375" style="4" customWidth="1"/>
    <col min="8714" max="8714" width="12.7109375" style="4" customWidth="1"/>
    <col min="8715" max="8715" width="16.28515625" style="4" customWidth="1"/>
    <col min="8716" max="8716" width="12.5703125" style="4" customWidth="1"/>
    <col min="8717" max="8717" width="17.5703125" style="4" customWidth="1"/>
    <col min="8718" max="8718" width="12" style="4" customWidth="1"/>
    <col min="8719" max="8719" width="8.5703125" style="4"/>
    <col min="8720" max="8720" width="12" style="4" customWidth="1"/>
    <col min="8721" max="8721" width="11.42578125" style="4" customWidth="1"/>
    <col min="8722" max="8723" width="12" style="4" customWidth="1"/>
    <col min="8724" max="8960" width="8.5703125" style="4"/>
    <col min="8961" max="8961" width="13.28515625" style="4" bestFit="1" customWidth="1"/>
    <col min="8962" max="8962" width="16.28515625" style="4" customWidth="1"/>
    <col min="8963" max="8963" width="15.28515625" style="4" customWidth="1"/>
    <col min="8964" max="8964" width="14.42578125" style="4" customWidth="1"/>
    <col min="8965" max="8965" width="14.28515625" style="4" bestFit="1" customWidth="1"/>
    <col min="8966" max="8966" width="12.7109375" style="4" customWidth="1"/>
    <col min="8967" max="8967" width="18.7109375" style="4" bestFit="1" customWidth="1"/>
    <col min="8968" max="8968" width="14.28515625" style="4" customWidth="1"/>
    <col min="8969" max="8969" width="11.7109375" style="4" customWidth="1"/>
    <col min="8970" max="8970" width="12.7109375" style="4" customWidth="1"/>
    <col min="8971" max="8971" width="16.28515625" style="4" customWidth="1"/>
    <col min="8972" max="8972" width="12.5703125" style="4" customWidth="1"/>
    <col min="8973" max="8973" width="17.5703125" style="4" customWidth="1"/>
    <col min="8974" max="8974" width="12" style="4" customWidth="1"/>
    <col min="8975" max="8975" width="8.5703125" style="4"/>
    <col min="8976" max="8976" width="12" style="4" customWidth="1"/>
    <col min="8977" max="8977" width="11.42578125" style="4" customWidth="1"/>
    <col min="8978" max="8979" width="12" style="4" customWidth="1"/>
    <col min="8980" max="9216" width="8.5703125" style="4"/>
    <col min="9217" max="9217" width="13.28515625" style="4" bestFit="1" customWidth="1"/>
    <col min="9218" max="9218" width="16.28515625" style="4" customWidth="1"/>
    <col min="9219" max="9219" width="15.28515625" style="4" customWidth="1"/>
    <col min="9220" max="9220" width="14.42578125" style="4" customWidth="1"/>
    <col min="9221" max="9221" width="14.28515625" style="4" bestFit="1" customWidth="1"/>
    <col min="9222" max="9222" width="12.7109375" style="4" customWidth="1"/>
    <col min="9223" max="9223" width="18.7109375" style="4" bestFit="1" customWidth="1"/>
    <col min="9224" max="9224" width="14.28515625" style="4" customWidth="1"/>
    <col min="9225" max="9225" width="11.7109375" style="4" customWidth="1"/>
    <col min="9226" max="9226" width="12.7109375" style="4" customWidth="1"/>
    <col min="9227" max="9227" width="16.28515625" style="4" customWidth="1"/>
    <col min="9228" max="9228" width="12.5703125" style="4" customWidth="1"/>
    <col min="9229" max="9229" width="17.5703125" style="4" customWidth="1"/>
    <col min="9230" max="9230" width="12" style="4" customWidth="1"/>
    <col min="9231" max="9231" width="8.5703125" style="4"/>
    <col min="9232" max="9232" width="12" style="4" customWidth="1"/>
    <col min="9233" max="9233" width="11.42578125" style="4" customWidth="1"/>
    <col min="9234" max="9235" width="12" style="4" customWidth="1"/>
    <col min="9236" max="9472" width="8.5703125" style="4"/>
    <col min="9473" max="9473" width="13.28515625" style="4" bestFit="1" customWidth="1"/>
    <col min="9474" max="9474" width="16.28515625" style="4" customWidth="1"/>
    <col min="9475" max="9475" width="15.28515625" style="4" customWidth="1"/>
    <col min="9476" max="9476" width="14.42578125" style="4" customWidth="1"/>
    <col min="9477" max="9477" width="14.28515625" style="4" bestFit="1" customWidth="1"/>
    <col min="9478" max="9478" width="12.7109375" style="4" customWidth="1"/>
    <col min="9479" max="9479" width="18.7109375" style="4" bestFit="1" customWidth="1"/>
    <col min="9480" max="9480" width="14.28515625" style="4" customWidth="1"/>
    <col min="9481" max="9481" width="11.7109375" style="4" customWidth="1"/>
    <col min="9482" max="9482" width="12.7109375" style="4" customWidth="1"/>
    <col min="9483" max="9483" width="16.28515625" style="4" customWidth="1"/>
    <col min="9484" max="9484" width="12.5703125" style="4" customWidth="1"/>
    <col min="9485" max="9485" width="17.5703125" style="4" customWidth="1"/>
    <col min="9486" max="9486" width="12" style="4" customWidth="1"/>
    <col min="9487" max="9487" width="8.5703125" style="4"/>
    <col min="9488" max="9488" width="12" style="4" customWidth="1"/>
    <col min="9489" max="9489" width="11.42578125" style="4" customWidth="1"/>
    <col min="9490" max="9491" width="12" style="4" customWidth="1"/>
    <col min="9492" max="9728" width="8.5703125" style="4"/>
    <col min="9729" max="9729" width="13.28515625" style="4" bestFit="1" customWidth="1"/>
    <col min="9730" max="9730" width="16.28515625" style="4" customWidth="1"/>
    <col min="9731" max="9731" width="15.28515625" style="4" customWidth="1"/>
    <col min="9732" max="9732" width="14.42578125" style="4" customWidth="1"/>
    <col min="9733" max="9733" width="14.28515625" style="4" bestFit="1" customWidth="1"/>
    <col min="9734" max="9734" width="12.7109375" style="4" customWidth="1"/>
    <col min="9735" max="9735" width="18.7109375" style="4" bestFit="1" customWidth="1"/>
    <col min="9736" max="9736" width="14.28515625" style="4" customWidth="1"/>
    <col min="9737" max="9737" width="11.7109375" style="4" customWidth="1"/>
    <col min="9738" max="9738" width="12.7109375" style="4" customWidth="1"/>
    <col min="9739" max="9739" width="16.28515625" style="4" customWidth="1"/>
    <col min="9740" max="9740" width="12.5703125" style="4" customWidth="1"/>
    <col min="9741" max="9741" width="17.5703125" style="4" customWidth="1"/>
    <col min="9742" max="9742" width="12" style="4" customWidth="1"/>
    <col min="9743" max="9743" width="8.5703125" style="4"/>
    <col min="9744" max="9744" width="12" style="4" customWidth="1"/>
    <col min="9745" max="9745" width="11.42578125" style="4" customWidth="1"/>
    <col min="9746" max="9747" width="12" style="4" customWidth="1"/>
    <col min="9748" max="9984" width="8.5703125" style="4"/>
    <col min="9985" max="9985" width="13.28515625" style="4" bestFit="1" customWidth="1"/>
    <col min="9986" max="9986" width="16.28515625" style="4" customWidth="1"/>
    <col min="9987" max="9987" width="15.28515625" style="4" customWidth="1"/>
    <col min="9988" max="9988" width="14.42578125" style="4" customWidth="1"/>
    <col min="9989" max="9989" width="14.28515625" style="4" bestFit="1" customWidth="1"/>
    <col min="9990" max="9990" width="12.7109375" style="4" customWidth="1"/>
    <col min="9991" max="9991" width="18.7109375" style="4" bestFit="1" customWidth="1"/>
    <col min="9992" max="9992" width="14.28515625" style="4" customWidth="1"/>
    <col min="9993" max="9993" width="11.7109375" style="4" customWidth="1"/>
    <col min="9994" max="9994" width="12.7109375" style="4" customWidth="1"/>
    <col min="9995" max="9995" width="16.28515625" style="4" customWidth="1"/>
    <col min="9996" max="9996" width="12.5703125" style="4" customWidth="1"/>
    <col min="9997" max="9997" width="17.5703125" style="4" customWidth="1"/>
    <col min="9998" max="9998" width="12" style="4" customWidth="1"/>
    <col min="9999" max="9999" width="8.5703125" style="4"/>
    <col min="10000" max="10000" width="12" style="4" customWidth="1"/>
    <col min="10001" max="10001" width="11.42578125" style="4" customWidth="1"/>
    <col min="10002" max="10003" width="12" style="4" customWidth="1"/>
    <col min="10004" max="10240" width="8.5703125" style="4"/>
    <col min="10241" max="10241" width="13.28515625" style="4" bestFit="1" customWidth="1"/>
    <col min="10242" max="10242" width="16.28515625" style="4" customWidth="1"/>
    <col min="10243" max="10243" width="15.28515625" style="4" customWidth="1"/>
    <col min="10244" max="10244" width="14.42578125" style="4" customWidth="1"/>
    <col min="10245" max="10245" width="14.28515625" style="4" bestFit="1" customWidth="1"/>
    <col min="10246" max="10246" width="12.7109375" style="4" customWidth="1"/>
    <col min="10247" max="10247" width="18.7109375" style="4" bestFit="1" customWidth="1"/>
    <col min="10248" max="10248" width="14.28515625" style="4" customWidth="1"/>
    <col min="10249" max="10249" width="11.7109375" style="4" customWidth="1"/>
    <col min="10250" max="10250" width="12.7109375" style="4" customWidth="1"/>
    <col min="10251" max="10251" width="16.28515625" style="4" customWidth="1"/>
    <col min="10252" max="10252" width="12.5703125" style="4" customWidth="1"/>
    <col min="10253" max="10253" width="17.5703125" style="4" customWidth="1"/>
    <col min="10254" max="10254" width="12" style="4" customWidth="1"/>
    <col min="10255" max="10255" width="8.5703125" style="4"/>
    <col min="10256" max="10256" width="12" style="4" customWidth="1"/>
    <col min="10257" max="10257" width="11.42578125" style="4" customWidth="1"/>
    <col min="10258" max="10259" width="12" style="4" customWidth="1"/>
    <col min="10260" max="10496" width="8.5703125" style="4"/>
    <col min="10497" max="10497" width="13.28515625" style="4" bestFit="1" customWidth="1"/>
    <col min="10498" max="10498" width="16.28515625" style="4" customWidth="1"/>
    <col min="10499" max="10499" width="15.28515625" style="4" customWidth="1"/>
    <col min="10500" max="10500" width="14.42578125" style="4" customWidth="1"/>
    <col min="10501" max="10501" width="14.28515625" style="4" bestFit="1" customWidth="1"/>
    <col min="10502" max="10502" width="12.7109375" style="4" customWidth="1"/>
    <col min="10503" max="10503" width="18.7109375" style="4" bestFit="1" customWidth="1"/>
    <col min="10504" max="10504" width="14.28515625" style="4" customWidth="1"/>
    <col min="10505" max="10505" width="11.7109375" style="4" customWidth="1"/>
    <col min="10506" max="10506" width="12.7109375" style="4" customWidth="1"/>
    <col min="10507" max="10507" width="16.28515625" style="4" customWidth="1"/>
    <col min="10508" max="10508" width="12.5703125" style="4" customWidth="1"/>
    <col min="10509" max="10509" width="17.5703125" style="4" customWidth="1"/>
    <col min="10510" max="10510" width="12" style="4" customWidth="1"/>
    <col min="10511" max="10511" width="8.5703125" style="4"/>
    <col min="10512" max="10512" width="12" style="4" customWidth="1"/>
    <col min="10513" max="10513" width="11.42578125" style="4" customWidth="1"/>
    <col min="10514" max="10515" width="12" style="4" customWidth="1"/>
    <col min="10516" max="10752" width="8.5703125" style="4"/>
    <col min="10753" max="10753" width="13.28515625" style="4" bestFit="1" customWidth="1"/>
    <col min="10754" max="10754" width="16.28515625" style="4" customWidth="1"/>
    <col min="10755" max="10755" width="15.28515625" style="4" customWidth="1"/>
    <col min="10756" max="10756" width="14.42578125" style="4" customWidth="1"/>
    <col min="10757" max="10757" width="14.28515625" style="4" bestFit="1" customWidth="1"/>
    <col min="10758" max="10758" width="12.7109375" style="4" customWidth="1"/>
    <col min="10759" max="10759" width="18.7109375" style="4" bestFit="1" customWidth="1"/>
    <col min="10760" max="10760" width="14.28515625" style="4" customWidth="1"/>
    <col min="10761" max="10761" width="11.7109375" style="4" customWidth="1"/>
    <col min="10762" max="10762" width="12.7109375" style="4" customWidth="1"/>
    <col min="10763" max="10763" width="16.28515625" style="4" customWidth="1"/>
    <col min="10764" max="10764" width="12.5703125" style="4" customWidth="1"/>
    <col min="10765" max="10765" width="17.5703125" style="4" customWidth="1"/>
    <col min="10766" max="10766" width="12" style="4" customWidth="1"/>
    <col min="10767" max="10767" width="8.5703125" style="4"/>
    <col min="10768" max="10768" width="12" style="4" customWidth="1"/>
    <col min="10769" max="10769" width="11.42578125" style="4" customWidth="1"/>
    <col min="10770" max="10771" width="12" style="4" customWidth="1"/>
    <col min="10772" max="11008" width="8.5703125" style="4"/>
    <col min="11009" max="11009" width="13.28515625" style="4" bestFit="1" customWidth="1"/>
    <col min="11010" max="11010" width="16.28515625" style="4" customWidth="1"/>
    <col min="11011" max="11011" width="15.28515625" style="4" customWidth="1"/>
    <col min="11012" max="11012" width="14.42578125" style="4" customWidth="1"/>
    <col min="11013" max="11013" width="14.28515625" style="4" bestFit="1" customWidth="1"/>
    <col min="11014" max="11014" width="12.7109375" style="4" customWidth="1"/>
    <col min="11015" max="11015" width="18.7109375" style="4" bestFit="1" customWidth="1"/>
    <col min="11016" max="11016" width="14.28515625" style="4" customWidth="1"/>
    <col min="11017" max="11017" width="11.7109375" style="4" customWidth="1"/>
    <col min="11018" max="11018" width="12.7109375" style="4" customWidth="1"/>
    <col min="11019" max="11019" width="16.28515625" style="4" customWidth="1"/>
    <col min="11020" max="11020" width="12.5703125" style="4" customWidth="1"/>
    <col min="11021" max="11021" width="17.5703125" style="4" customWidth="1"/>
    <col min="11022" max="11022" width="12" style="4" customWidth="1"/>
    <col min="11023" max="11023" width="8.5703125" style="4"/>
    <col min="11024" max="11024" width="12" style="4" customWidth="1"/>
    <col min="11025" max="11025" width="11.42578125" style="4" customWidth="1"/>
    <col min="11026" max="11027" width="12" style="4" customWidth="1"/>
    <col min="11028" max="11264" width="8.5703125" style="4"/>
    <col min="11265" max="11265" width="13.28515625" style="4" bestFit="1" customWidth="1"/>
    <col min="11266" max="11266" width="16.28515625" style="4" customWidth="1"/>
    <col min="11267" max="11267" width="15.28515625" style="4" customWidth="1"/>
    <col min="11268" max="11268" width="14.42578125" style="4" customWidth="1"/>
    <col min="11269" max="11269" width="14.28515625" style="4" bestFit="1" customWidth="1"/>
    <col min="11270" max="11270" width="12.7109375" style="4" customWidth="1"/>
    <col min="11271" max="11271" width="18.7109375" style="4" bestFit="1" customWidth="1"/>
    <col min="11272" max="11272" width="14.28515625" style="4" customWidth="1"/>
    <col min="11273" max="11273" width="11.7109375" style="4" customWidth="1"/>
    <col min="11274" max="11274" width="12.7109375" style="4" customWidth="1"/>
    <col min="11275" max="11275" width="16.28515625" style="4" customWidth="1"/>
    <col min="11276" max="11276" width="12.5703125" style="4" customWidth="1"/>
    <col min="11277" max="11277" width="17.5703125" style="4" customWidth="1"/>
    <col min="11278" max="11278" width="12" style="4" customWidth="1"/>
    <col min="11279" max="11279" width="8.5703125" style="4"/>
    <col min="11280" max="11280" width="12" style="4" customWidth="1"/>
    <col min="11281" max="11281" width="11.42578125" style="4" customWidth="1"/>
    <col min="11282" max="11283" width="12" style="4" customWidth="1"/>
    <col min="11284" max="11520" width="8.5703125" style="4"/>
    <col min="11521" max="11521" width="13.28515625" style="4" bestFit="1" customWidth="1"/>
    <col min="11522" max="11522" width="16.28515625" style="4" customWidth="1"/>
    <col min="11523" max="11523" width="15.28515625" style="4" customWidth="1"/>
    <col min="11524" max="11524" width="14.42578125" style="4" customWidth="1"/>
    <col min="11525" max="11525" width="14.28515625" style="4" bestFit="1" customWidth="1"/>
    <col min="11526" max="11526" width="12.7109375" style="4" customWidth="1"/>
    <col min="11527" max="11527" width="18.7109375" style="4" bestFit="1" customWidth="1"/>
    <col min="11528" max="11528" width="14.28515625" style="4" customWidth="1"/>
    <col min="11529" max="11529" width="11.7109375" style="4" customWidth="1"/>
    <col min="11530" max="11530" width="12.7109375" style="4" customWidth="1"/>
    <col min="11531" max="11531" width="16.28515625" style="4" customWidth="1"/>
    <col min="11532" max="11532" width="12.5703125" style="4" customWidth="1"/>
    <col min="11533" max="11533" width="17.5703125" style="4" customWidth="1"/>
    <col min="11534" max="11534" width="12" style="4" customWidth="1"/>
    <col min="11535" max="11535" width="8.5703125" style="4"/>
    <col min="11536" max="11536" width="12" style="4" customWidth="1"/>
    <col min="11537" max="11537" width="11.42578125" style="4" customWidth="1"/>
    <col min="11538" max="11539" width="12" style="4" customWidth="1"/>
    <col min="11540" max="11776" width="8.5703125" style="4"/>
    <col min="11777" max="11777" width="13.28515625" style="4" bestFit="1" customWidth="1"/>
    <col min="11778" max="11778" width="16.28515625" style="4" customWidth="1"/>
    <col min="11779" max="11779" width="15.28515625" style="4" customWidth="1"/>
    <col min="11780" max="11780" width="14.42578125" style="4" customWidth="1"/>
    <col min="11781" max="11781" width="14.28515625" style="4" bestFit="1" customWidth="1"/>
    <col min="11782" max="11782" width="12.7109375" style="4" customWidth="1"/>
    <col min="11783" max="11783" width="18.7109375" style="4" bestFit="1" customWidth="1"/>
    <col min="11784" max="11784" width="14.28515625" style="4" customWidth="1"/>
    <col min="11785" max="11785" width="11.7109375" style="4" customWidth="1"/>
    <col min="11786" max="11786" width="12.7109375" style="4" customWidth="1"/>
    <col min="11787" max="11787" width="16.28515625" style="4" customWidth="1"/>
    <col min="11788" max="11788" width="12.5703125" style="4" customWidth="1"/>
    <col min="11789" max="11789" width="17.5703125" style="4" customWidth="1"/>
    <col min="11790" max="11790" width="12" style="4" customWidth="1"/>
    <col min="11791" max="11791" width="8.5703125" style="4"/>
    <col min="11792" max="11792" width="12" style="4" customWidth="1"/>
    <col min="11793" max="11793" width="11.42578125" style="4" customWidth="1"/>
    <col min="11794" max="11795" width="12" style="4" customWidth="1"/>
    <col min="11796" max="12032" width="8.5703125" style="4"/>
    <col min="12033" max="12033" width="13.28515625" style="4" bestFit="1" customWidth="1"/>
    <col min="12034" max="12034" width="16.28515625" style="4" customWidth="1"/>
    <col min="12035" max="12035" width="15.28515625" style="4" customWidth="1"/>
    <col min="12036" max="12036" width="14.42578125" style="4" customWidth="1"/>
    <col min="12037" max="12037" width="14.28515625" style="4" bestFit="1" customWidth="1"/>
    <col min="12038" max="12038" width="12.7109375" style="4" customWidth="1"/>
    <col min="12039" max="12039" width="18.7109375" style="4" bestFit="1" customWidth="1"/>
    <col min="12040" max="12040" width="14.28515625" style="4" customWidth="1"/>
    <col min="12041" max="12041" width="11.7109375" style="4" customWidth="1"/>
    <col min="12042" max="12042" width="12.7109375" style="4" customWidth="1"/>
    <col min="12043" max="12043" width="16.28515625" style="4" customWidth="1"/>
    <col min="12044" max="12044" width="12.5703125" style="4" customWidth="1"/>
    <col min="12045" max="12045" width="17.5703125" style="4" customWidth="1"/>
    <col min="12046" max="12046" width="12" style="4" customWidth="1"/>
    <col min="12047" max="12047" width="8.5703125" style="4"/>
    <col min="12048" max="12048" width="12" style="4" customWidth="1"/>
    <col min="12049" max="12049" width="11.42578125" style="4" customWidth="1"/>
    <col min="12050" max="12051" width="12" style="4" customWidth="1"/>
    <col min="12052" max="12288" width="8.5703125" style="4"/>
    <col min="12289" max="12289" width="13.28515625" style="4" bestFit="1" customWidth="1"/>
    <col min="12290" max="12290" width="16.28515625" style="4" customWidth="1"/>
    <col min="12291" max="12291" width="15.28515625" style="4" customWidth="1"/>
    <col min="12292" max="12292" width="14.42578125" style="4" customWidth="1"/>
    <col min="12293" max="12293" width="14.28515625" style="4" bestFit="1" customWidth="1"/>
    <col min="12294" max="12294" width="12.7109375" style="4" customWidth="1"/>
    <col min="12295" max="12295" width="18.7109375" style="4" bestFit="1" customWidth="1"/>
    <col min="12296" max="12296" width="14.28515625" style="4" customWidth="1"/>
    <col min="12297" max="12297" width="11.7109375" style="4" customWidth="1"/>
    <col min="12298" max="12298" width="12.7109375" style="4" customWidth="1"/>
    <col min="12299" max="12299" width="16.28515625" style="4" customWidth="1"/>
    <col min="12300" max="12300" width="12.5703125" style="4" customWidth="1"/>
    <col min="12301" max="12301" width="17.5703125" style="4" customWidth="1"/>
    <col min="12302" max="12302" width="12" style="4" customWidth="1"/>
    <col min="12303" max="12303" width="8.5703125" style="4"/>
    <col min="12304" max="12304" width="12" style="4" customWidth="1"/>
    <col min="12305" max="12305" width="11.42578125" style="4" customWidth="1"/>
    <col min="12306" max="12307" width="12" style="4" customWidth="1"/>
    <col min="12308" max="12544" width="8.5703125" style="4"/>
    <col min="12545" max="12545" width="13.28515625" style="4" bestFit="1" customWidth="1"/>
    <col min="12546" max="12546" width="16.28515625" style="4" customWidth="1"/>
    <col min="12547" max="12547" width="15.28515625" style="4" customWidth="1"/>
    <col min="12548" max="12548" width="14.42578125" style="4" customWidth="1"/>
    <col min="12549" max="12549" width="14.28515625" style="4" bestFit="1" customWidth="1"/>
    <col min="12550" max="12550" width="12.7109375" style="4" customWidth="1"/>
    <col min="12551" max="12551" width="18.7109375" style="4" bestFit="1" customWidth="1"/>
    <col min="12552" max="12552" width="14.28515625" style="4" customWidth="1"/>
    <col min="12553" max="12553" width="11.7109375" style="4" customWidth="1"/>
    <col min="12554" max="12554" width="12.7109375" style="4" customWidth="1"/>
    <col min="12555" max="12555" width="16.28515625" style="4" customWidth="1"/>
    <col min="12556" max="12556" width="12.5703125" style="4" customWidth="1"/>
    <col min="12557" max="12557" width="17.5703125" style="4" customWidth="1"/>
    <col min="12558" max="12558" width="12" style="4" customWidth="1"/>
    <col min="12559" max="12559" width="8.5703125" style="4"/>
    <col min="12560" max="12560" width="12" style="4" customWidth="1"/>
    <col min="12561" max="12561" width="11.42578125" style="4" customWidth="1"/>
    <col min="12562" max="12563" width="12" style="4" customWidth="1"/>
    <col min="12564" max="12800" width="8.5703125" style="4"/>
    <col min="12801" max="12801" width="13.28515625" style="4" bestFit="1" customWidth="1"/>
    <col min="12802" max="12802" width="16.28515625" style="4" customWidth="1"/>
    <col min="12803" max="12803" width="15.28515625" style="4" customWidth="1"/>
    <col min="12804" max="12804" width="14.42578125" style="4" customWidth="1"/>
    <col min="12805" max="12805" width="14.28515625" style="4" bestFit="1" customWidth="1"/>
    <col min="12806" max="12806" width="12.7109375" style="4" customWidth="1"/>
    <col min="12807" max="12807" width="18.7109375" style="4" bestFit="1" customWidth="1"/>
    <col min="12808" max="12808" width="14.28515625" style="4" customWidth="1"/>
    <col min="12809" max="12809" width="11.7109375" style="4" customWidth="1"/>
    <col min="12810" max="12810" width="12.7109375" style="4" customWidth="1"/>
    <col min="12811" max="12811" width="16.28515625" style="4" customWidth="1"/>
    <col min="12812" max="12812" width="12.5703125" style="4" customWidth="1"/>
    <col min="12813" max="12813" width="17.5703125" style="4" customWidth="1"/>
    <col min="12814" max="12814" width="12" style="4" customWidth="1"/>
    <col min="12815" max="12815" width="8.5703125" style="4"/>
    <col min="12816" max="12816" width="12" style="4" customWidth="1"/>
    <col min="12817" max="12817" width="11.42578125" style="4" customWidth="1"/>
    <col min="12818" max="12819" width="12" style="4" customWidth="1"/>
    <col min="12820" max="13056" width="8.5703125" style="4"/>
    <col min="13057" max="13057" width="13.28515625" style="4" bestFit="1" customWidth="1"/>
    <col min="13058" max="13058" width="16.28515625" style="4" customWidth="1"/>
    <col min="13059" max="13059" width="15.28515625" style="4" customWidth="1"/>
    <col min="13060" max="13060" width="14.42578125" style="4" customWidth="1"/>
    <col min="13061" max="13061" width="14.28515625" style="4" bestFit="1" customWidth="1"/>
    <col min="13062" max="13062" width="12.7109375" style="4" customWidth="1"/>
    <col min="13063" max="13063" width="18.7109375" style="4" bestFit="1" customWidth="1"/>
    <col min="13064" max="13064" width="14.28515625" style="4" customWidth="1"/>
    <col min="13065" max="13065" width="11.7109375" style="4" customWidth="1"/>
    <col min="13066" max="13066" width="12.7109375" style="4" customWidth="1"/>
    <col min="13067" max="13067" width="16.28515625" style="4" customWidth="1"/>
    <col min="13068" max="13068" width="12.5703125" style="4" customWidth="1"/>
    <col min="13069" max="13069" width="17.5703125" style="4" customWidth="1"/>
    <col min="13070" max="13070" width="12" style="4" customWidth="1"/>
    <col min="13071" max="13071" width="8.5703125" style="4"/>
    <col min="13072" max="13072" width="12" style="4" customWidth="1"/>
    <col min="13073" max="13073" width="11.42578125" style="4" customWidth="1"/>
    <col min="13074" max="13075" width="12" style="4" customWidth="1"/>
    <col min="13076" max="13312" width="8.5703125" style="4"/>
    <col min="13313" max="13313" width="13.28515625" style="4" bestFit="1" customWidth="1"/>
    <col min="13314" max="13314" width="16.28515625" style="4" customWidth="1"/>
    <col min="13315" max="13315" width="15.28515625" style="4" customWidth="1"/>
    <col min="13316" max="13316" width="14.42578125" style="4" customWidth="1"/>
    <col min="13317" max="13317" width="14.28515625" style="4" bestFit="1" customWidth="1"/>
    <col min="13318" max="13318" width="12.7109375" style="4" customWidth="1"/>
    <col min="13319" max="13319" width="18.7109375" style="4" bestFit="1" customWidth="1"/>
    <col min="13320" max="13320" width="14.28515625" style="4" customWidth="1"/>
    <col min="13321" max="13321" width="11.7109375" style="4" customWidth="1"/>
    <col min="13322" max="13322" width="12.7109375" style="4" customWidth="1"/>
    <col min="13323" max="13323" width="16.28515625" style="4" customWidth="1"/>
    <col min="13324" max="13324" width="12.5703125" style="4" customWidth="1"/>
    <col min="13325" max="13325" width="17.5703125" style="4" customWidth="1"/>
    <col min="13326" max="13326" width="12" style="4" customWidth="1"/>
    <col min="13327" max="13327" width="8.5703125" style="4"/>
    <col min="13328" max="13328" width="12" style="4" customWidth="1"/>
    <col min="13329" max="13329" width="11.42578125" style="4" customWidth="1"/>
    <col min="13330" max="13331" width="12" style="4" customWidth="1"/>
    <col min="13332" max="13568" width="8.5703125" style="4"/>
    <col min="13569" max="13569" width="13.28515625" style="4" bestFit="1" customWidth="1"/>
    <col min="13570" max="13570" width="16.28515625" style="4" customWidth="1"/>
    <col min="13571" max="13571" width="15.28515625" style="4" customWidth="1"/>
    <col min="13572" max="13572" width="14.42578125" style="4" customWidth="1"/>
    <col min="13573" max="13573" width="14.28515625" style="4" bestFit="1" customWidth="1"/>
    <col min="13574" max="13574" width="12.7109375" style="4" customWidth="1"/>
    <col min="13575" max="13575" width="18.7109375" style="4" bestFit="1" customWidth="1"/>
    <col min="13576" max="13576" width="14.28515625" style="4" customWidth="1"/>
    <col min="13577" max="13577" width="11.7109375" style="4" customWidth="1"/>
    <col min="13578" max="13578" width="12.7109375" style="4" customWidth="1"/>
    <col min="13579" max="13579" width="16.28515625" style="4" customWidth="1"/>
    <col min="13580" max="13580" width="12.5703125" style="4" customWidth="1"/>
    <col min="13581" max="13581" width="17.5703125" style="4" customWidth="1"/>
    <col min="13582" max="13582" width="12" style="4" customWidth="1"/>
    <col min="13583" max="13583" width="8.5703125" style="4"/>
    <col min="13584" max="13584" width="12" style="4" customWidth="1"/>
    <col min="13585" max="13585" width="11.42578125" style="4" customWidth="1"/>
    <col min="13586" max="13587" width="12" style="4" customWidth="1"/>
    <col min="13588" max="13824" width="8.5703125" style="4"/>
    <col min="13825" max="13825" width="13.28515625" style="4" bestFit="1" customWidth="1"/>
    <col min="13826" max="13826" width="16.28515625" style="4" customWidth="1"/>
    <col min="13827" max="13827" width="15.28515625" style="4" customWidth="1"/>
    <col min="13828" max="13828" width="14.42578125" style="4" customWidth="1"/>
    <col min="13829" max="13829" width="14.28515625" style="4" bestFit="1" customWidth="1"/>
    <col min="13830" max="13830" width="12.7109375" style="4" customWidth="1"/>
    <col min="13831" max="13831" width="18.7109375" style="4" bestFit="1" customWidth="1"/>
    <col min="13832" max="13832" width="14.28515625" style="4" customWidth="1"/>
    <col min="13833" max="13833" width="11.7109375" style="4" customWidth="1"/>
    <col min="13834" max="13834" width="12.7109375" style="4" customWidth="1"/>
    <col min="13835" max="13835" width="16.28515625" style="4" customWidth="1"/>
    <col min="13836" max="13836" width="12.5703125" style="4" customWidth="1"/>
    <col min="13837" max="13837" width="17.5703125" style="4" customWidth="1"/>
    <col min="13838" max="13838" width="12" style="4" customWidth="1"/>
    <col min="13839" max="13839" width="8.5703125" style="4"/>
    <col min="13840" max="13840" width="12" style="4" customWidth="1"/>
    <col min="13841" max="13841" width="11.42578125" style="4" customWidth="1"/>
    <col min="13842" max="13843" width="12" style="4" customWidth="1"/>
    <col min="13844" max="14080" width="8.5703125" style="4"/>
    <col min="14081" max="14081" width="13.28515625" style="4" bestFit="1" customWidth="1"/>
    <col min="14082" max="14082" width="16.28515625" style="4" customWidth="1"/>
    <col min="14083" max="14083" width="15.28515625" style="4" customWidth="1"/>
    <col min="14084" max="14084" width="14.42578125" style="4" customWidth="1"/>
    <col min="14085" max="14085" width="14.28515625" style="4" bestFit="1" customWidth="1"/>
    <col min="14086" max="14086" width="12.7109375" style="4" customWidth="1"/>
    <col min="14087" max="14087" width="18.7109375" style="4" bestFit="1" customWidth="1"/>
    <col min="14088" max="14088" width="14.28515625" style="4" customWidth="1"/>
    <col min="14089" max="14089" width="11.7109375" style="4" customWidth="1"/>
    <col min="14090" max="14090" width="12.7109375" style="4" customWidth="1"/>
    <col min="14091" max="14091" width="16.28515625" style="4" customWidth="1"/>
    <col min="14092" max="14092" width="12.5703125" style="4" customWidth="1"/>
    <col min="14093" max="14093" width="17.5703125" style="4" customWidth="1"/>
    <col min="14094" max="14094" width="12" style="4" customWidth="1"/>
    <col min="14095" max="14095" width="8.5703125" style="4"/>
    <col min="14096" max="14096" width="12" style="4" customWidth="1"/>
    <col min="14097" max="14097" width="11.42578125" style="4" customWidth="1"/>
    <col min="14098" max="14099" width="12" style="4" customWidth="1"/>
    <col min="14100" max="14336" width="8.5703125" style="4"/>
    <col min="14337" max="14337" width="13.28515625" style="4" bestFit="1" customWidth="1"/>
    <col min="14338" max="14338" width="16.28515625" style="4" customWidth="1"/>
    <col min="14339" max="14339" width="15.28515625" style="4" customWidth="1"/>
    <col min="14340" max="14340" width="14.42578125" style="4" customWidth="1"/>
    <col min="14341" max="14341" width="14.28515625" style="4" bestFit="1" customWidth="1"/>
    <col min="14342" max="14342" width="12.7109375" style="4" customWidth="1"/>
    <col min="14343" max="14343" width="18.7109375" style="4" bestFit="1" customWidth="1"/>
    <col min="14344" max="14344" width="14.28515625" style="4" customWidth="1"/>
    <col min="14345" max="14345" width="11.7109375" style="4" customWidth="1"/>
    <col min="14346" max="14346" width="12.7109375" style="4" customWidth="1"/>
    <col min="14347" max="14347" width="16.28515625" style="4" customWidth="1"/>
    <col min="14348" max="14348" width="12.5703125" style="4" customWidth="1"/>
    <col min="14349" max="14349" width="17.5703125" style="4" customWidth="1"/>
    <col min="14350" max="14350" width="12" style="4" customWidth="1"/>
    <col min="14351" max="14351" width="8.5703125" style="4"/>
    <col min="14352" max="14352" width="12" style="4" customWidth="1"/>
    <col min="14353" max="14353" width="11.42578125" style="4" customWidth="1"/>
    <col min="14354" max="14355" width="12" style="4" customWidth="1"/>
    <col min="14356" max="14592" width="8.5703125" style="4"/>
    <col min="14593" max="14593" width="13.28515625" style="4" bestFit="1" customWidth="1"/>
    <col min="14594" max="14594" width="16.28515625" style="4" customWidth="1"/>
    <col min="14595" max="14595" width="15.28515625" style="4" customWidth="1"/>
    <col min="14596" max="14596" width="14.42578125" style="4" customWidth="1"/>
    <col min="14597" max="14597" width="14.28515625" style="4" bestFit="1" customWidth="1"/>
    <col min="14598" max="14598" width="12.7109375" style="4" customWidth="1"/>
    <col min="14599" max="14599" width="18.7109375" style="4" bestFit="1" customWidth="1"/>
    <col min="14600" max="14600" width="14.28515625" style="4" customWidth="1"/>
    <col min="14601" max="14601" width="11.7109375" style="4" customWidth="1"/>
    <col min="14602" max="14602" width="12.7109375" style="4" customWidth="1"/>
    <col min="14603" max="14603" width="16.28515625" style="4" customWidth="1"/>
    <col min="14604" max="14604" width="12.5703125" style="4" customWidth="1"/>
    <col min="14605" max="14605" width="17.5703125" style="4" customWidth="1"/>
    <col min="14606" max="14606" width="12" style="4" customWidth="1"/>
    <col min="14607" max="14607" width="8.5703125" style="4"/>
    <col min="14608" max="14608" width="12" style="4" customWidth="1"/>
    <col min="14609" max="14609" width="11.42578125" style="4" customWidth="1"/>
    <col min="14610" max="14611" width="12" style="4" customWidth="1"/>
    <col min="14612" max="14848" width="8.5703125" style="4"/>
    <col min="14849" max="14849" width="13.28515625" style="4" bestFit="1" customWidth="1"/>
    <col min="14850" max="14850" width="16.28515625" style="4" customWidth="1"/>
    <col min="14851" max="14851" width="15.28515625" style="4" customWidth="1"/>
    <col min="14852" max="14852" width="14.42578125" style="4" customWidth="1"/>
    <col min="14853" max="14853" width="14.28515625" style="4" bestFit="1" customWidth="1"/>
    <col min="14854" max="14854" width="12.7109375" style="4" customWidth="1"/>
    <col min="14855" max="14855" width="18.7109375" style="4" bestFit="1" customWidth="1"/>
    <col min="14856" max="14856" width="14.28515625" style="4" customWidth="1"/>
    <col min="14857" max="14857" width="11.7109375" style="4" customWidth="1"/>
    <col min="14858" max="14858" width="12.7109375" style="4" customWidth="1"/>
    <col min="14859" max="14859" width="16.28515625" style="4" customWidth="1"/>
    <col min="14860" max="14860" width="12.5703125" style="4" customWidth="1"/>
    <col min="14861" max="14861" width="17.5703125" style="4" customWidth="1"/>
    <col min="14862" max="14862" width="12" style="4" customWidth="1"/>
    <col min="14863" max="14863" width="8.5703125" style="4"/>
    <col min="14864" max="14864" width="12" style="4" customWidth="1"/>
    <col min="14865" max="14865" width="11.42578125" style="4" customWidth="1"/>
    <col min="14866" max="14867" width="12" style="4" customWidth="1"/>
    <col min="14868" max="15104" width="8.5703125" style="4"/>
    <col min="15105" max="15105" width="13.28515625" style="4" bestFit="1" customWidth="1"/>
    <col min="15106" max="15106" width="16.28515625" style="4" customWidth="1"/>
    <col min="15107" max="15107" width="15.28515625" style="4" customWidth="1"/>
    <col min="15108" max="15108" width="14.42578125" style="4" customWidth="1"/>
    <col min="15109" max="15109" width="14.28515625" style="4" bestFit="1" customWidth="1"/>
    <col min="15110" max="15110" width="12.7109375" style="4" customWidth="1"/>
    <col min="15111" max="15111" width="18.7109375" style="4" bestFit="1" customWidth="1"/>
    <col min="15112" max="15112" width="14.28515625" style="4" customWidth="1"/>
    <col min="15113" max="15113" width="11.7109375" style="4" customWidth="1"/>
    <col min="15114" max="15114" width="12.7109375" style="4" customWidth="1"/>
    <col min="15115" max="15115" width="16.28515625" style="4" customWidth="1"/>
    <col min="15116" max="15116" width="12.5703125" style="4" customWidth="1"/>
    <col min="15117" max="15117" width="17.5703125" style="4" customWidth="1"/>
    <col min="15118" max="15118" width="12" style="4" customWidth="1"/>
    <col min="15119" max="15119" width="8.5703125" style="4"/>
    <col min="15120" max="15120" width="12" style="4" customWidth="1"/>
    <col min="15121" max="15121" width="11.42578125" style="4" customWidth="1"/>
    <col min="15122" max="15123" width="12" style="4" customWidth="1"/>
    <col min="15124" max="15360" width="8.5703125" style="4"/>
    <col min="15361" max="15361" width="13.28515625" style="4" bestFit="1" customWidth="1"/>
    <col min="15362" max="15362" width="16.28515625" style="4" customWidth="1"/>
    <col min="15363" max="15363" width="15.28515625" style="4" customWidth="1"/>
    <col min="15364" max="15364" width="14.42578125" style="4" customWidth="1"/>
    <col min="15365" max="15365" width="14.28515625" style="4" bestFit="1" customWidth="1"/>
    <col min="15366" max="15366" width="12.7109375" style="4" customWidth="1"/>
    <col min="15367" max="15367" width="18.7109375" style="4" bestFit="1" customWidth="1"/>
    <col min="15368" max="15368" width="14.28515625" style="4" customWidth="1"/>
    <col min="15369" max="15369" width="11.7109375" style="4" customWidth="1"/>
    <col min="15370" max="15370" width="12.7109375" style="4" customWidth="1"/>
    <col min="15371" max="15371" width="16.28515625" style="4" customWidth="1"/>
    <col min="15372" max="15372" width="12.5703125" style="4" customWidth="1"/>
    <col min="15373" max="15373" width="17.5703125" style="4" customWidth="1"/>
    <col min="15374" max="15374" width="12" style="4" customWidth="1"/>
    <col min="15375" max="15375" width="8.5703125" style="4"/>
    <col min="15376" max="15376" width="12" style="4" customWidth="1"/>
    <col min="15377" max="15377" width="11.42578125" style="4" customWidth="1"/>
    <col min="15378" max="15379" width="12" style="4" customWidth="1"/>
    <col min="15380" max="15616" width="8.5703125" style="4"/>
    <col min="15617" max="15617" width="13.28515625" style="4" bestFit="1" customWidth="1"/>
    <col min="15618" max="15618" width="16.28515625" style="4" customWidth="1"/>
    <col min="15619" max="15619" width="15.28515625" style="4" customWidth="1"/>
    <col min="15620" max="15620" width="14.42578125" style="4" customWidth="1"/>
    <col min="15621" max="15621" width="14.28515625" style="4" bestFit="1" customWidth="1"/>
    <col min="15622" max="15622" width="12.7109375" style="4" customWidth="1"/>
    <col min="15623" max="15623" width="18.7109375" style="4" bestFit="1" customWidth="1"/>
    <col min="15624" max="15624" width="14.28515625" style="4" customWidth="1"/>
    <col min="15625" max="15625" width="11.7109375" style="4" customWidth="1"/>
    <col min="15626" max="15626" width="12.7109375" style="4" customWidth="1"/>
    <col min="15627" max="15627" width="16.28515625" style="4" customWidth="1"/>
    <col min="15628" max="15628" width="12.5703125" style="4" customWidth="1"/>
    <col min="15629" max="15629" width="17.5703125" style="4" customWidth="1"/>
    <col min="15630" max="15630" width="12" style="4" customWidth="1"/>
    <col min="15631" max="15631" width="8.5703125" style="4"/>
    <col min="15632" max="15632" width="12" style="4" customWidth="1"/>
    <col min="15633" max="15633" width="11.42578125" style="4" customWidth="1"/>
    <col min="15634" max="15635" width="12" style="4" customWidth="1"/>
    <col min="15636" max="15872" width="8.5703125" style="4"/>
    <col min="15873" max="15873" width="13.28515625" style="4" bestFit="1" customWidth="1"/>
    <col min="15874" max="15874" width="16.28515625" style="4" customWidth="1"/>
    <col min="15875" max="15875" width="15.28515625" style="4" customWidth="1"/>
    <col min="15876" max="15876" width="14.42578125" style="4" customWidth="1"/>
    <col min="15877" max="15877" width="14.28515625" style="4" bestFit="1" customWidth="1"/>
    <col min="15878" max="15878" width="12.7109375" style="4" customWidth="1"/>
    <col min="15879" max="15879" width="18.7109375" style="4" bestFit="1" customWidth="1"/>
    <col min="15880" max="15880" width="14.28515625" style="4" customWidth="1"/>
    <col min="15881" max="15881" width="11.7109375" style="4" customWidth="1"/>
    <col min="15882" max="15882" width="12.7109375" style="4" customWidth="1"/>
    <col min="15883" max="15883" width="16.28515625" style="4" customWidth="1"/>
    <col min="15884" max="15884" width="12.5703125" style="4" customWidth="1"/>
    <col min="15885" max="15885" width="17.5703125" style="4" customWidth="1"/>
    <col min="15886" max="15886" width="12" style="4" customWidth="1"/>
    <col min="15887" max="15887" width="8.5703125" style="4"/>
    <col min="15888" max="15888" width="12" style="4" customWidth="1"/>
    <col min="15889" max="15889" width="11.42578125" style="4" customWidth="1"/>
    <col min="15890" max="15891" width="12" style="4" customWidth="1"/>
    <col min="15892" max="16128" width="8.5703125" style="4"/>
    <col min="16129" max="16129" width="13.28515625" style="4" bestFit="1" customWidth="1"/>
    <col min="16130" max="16130" width="16.28515625" style="4" customWidth="1"/>
    <col min="16131" max="16131" width="15.28515625" style="4" customWidth="1"/>
    <col min="16132" max="16132" width="14.42578125" style="4" customWidth="1"/>
    <col min="16133" max="16133" width="14.28515625" style="4" bestFit="1" customWidth="1"/>
    <col min="16134" max="16134" width="12.7109375" style="4" customWidth="1"/>
    <col min="16135" max="16135" width="18.7109375" style="4" bestFit="1" customWidth="1"/>
    <col min="16136" max="16136" width="14.28515625" style="4" customWidth="1"/>
    <col min="16137" max="16137" width="11.7109375" style="4" customWidth="1"/>
    <col min="16138" max="16138" width="12.7109375" style="4" customWidth="1"/>
    <col min="16139" max="16139" width="16.28515625" style="4" customWidth="1"/>
    <col min="16140" max="16140" width="12.5703125" style="4" customWidth="1"/>
    <col min="16141" max="16141" width="17.5703125" style="4" customWidth="1"/>
    <col min="16142" max="16142" width="12" style="4" customWidth="1"/>
    <col min="16143" max="16143" width="8.5703125" style="4"/>
    <col min="16144" max="16144" width="12" style="4" customWidth="1"/>
    <col min="16145" max="16145" width="11.42578125" style="4" customWidth="1"/>
    <col min="16146" max="16147" width="12" style="4" customWidth="1"/>
    <col min="16148" max="16384" width="8.5703125" style="4"/>
  </cols>
  <sheetData>
    <row r="1" spans="1:16" ht="14.25" customHeight="1" thickBot="1" x14ac:dyDescent="0.3">
      <c r="A1" s="297" t="s">
        <v>0</v>
      </c>
      <c r="B1" s="298"/>
      <c r="C1" s="298"/>
      <c r="D1" s="214"/>
      <c r="E1" s="215"/>
      <c r="F1" s="216"/>
      <c r="I1" s="299" t="s">
        <v>1</v>
      </c>
      <c r="J1" s="300"/>
      <c r="K1" s="300"/>
      <c r="L1" s="301"/>
      <c r="M1" s="5"/>
    </row>
    <row r="2" spans="1:16" ht="12.75" customHeight="1" x14ac:dyDescent="0.25">
      <c r="A2" s="302" t="s">
        <v>2</v>
      </c>
      <c r="B2" s="303"/>
      <c r="C2" s="303"/>
      <c r="D2" s="217"/>
      <c r="E2" s="218"/>
      <c r="F2" s="219"/>
      <c r="H2" s="9"/>
      <c r="I2" s="211"/>
      <c r="J2" s="212"/>
      <c r="K2" s="212"/>
      <c r="L2" s="213"/>
    </row>
    <row r="3" spans="1:16" ht="19.5" customHeight="1" thickBot="1" x14ac:dyDescent="0.3">
      <c r="A3" s="304" t="s">
        <v>3</v>
      </c>
      <c r="B3" s="305" t="s">
        <v>4</v>
      </c>
      <c r="C3" s="305" t="s">
        <v>4</v>
      </c>
      <c r="D3" s="220"/>
      <c r="E3" s="221"/>
      <c r="F3" s="222"/>
      <c r="I3" s="308" t="s">
        <v>153</v>
      </c>
      <c r="J3" s="309"/>
      <c r="K3" s="309"/>
      <c r="L3" s="310"/>
    </row>
    <row r="4" spans="1:16" ht="16.5" customHeight="1" x14ac:dyDescent="0.25">
      <c r="A4" s="19"/>
      <c r="B4" s="19"/>
      <c r="C4" s="19"/>
      <c r="D4" s="19"/>
      <c r="E4" s="19"/>
      <c r="F4" s="19"/>
      <c r="G4" s="19"/>
      <c r="H4" s="19"/>
      <c r="I4" s="19"/>
      <c r="J4" s="19"/>
      <c r="K4" s="19"/>
      <c r="L4" s="19"/>
      <c r="M4" s="21"/>
    </row>
    <row r="5" spans="1:16" ht="19.5" customHeight="1" x14ac:dyDescent="0.25">
      <c r="A5" s="306" t="s">
        <v>166</v>
      </c>
      <c r="B5" s="307"/>
      <c r="C5" s="307"/>
      <c r="D5" s="307"/>
      <c r="E5" s="307"/>
      <c r="F5" s="307"/>
      <c r="G5" s="307"/>
      <c r="H5" s="307"/>
      <c r="I5" s="307"/>
      <c r="J5" s="307"/>
      <c r="K5" s="307"/>
      <c r="L5" s="307"/>
      <c r="M5" s="307"/>
    </row>
    <row r="6" spans="1:16" ht="66" customHeight="1" x14ac:dyDescent="0.25">
      <c r="A6" s="266" t="s">
        <v>5</v>
      </c>
      <c r="B6" s="22" t="s">
        <v>6</v>
      </c>
      <c r="C6" s="22" t="s">
        <v>28</v>
      </c>
      <c r="D6" s="22" t="s">
        <v>145</v>
      </c>
      <c r="E6" s="22"/>
      <c r="F6" s="22"/>
      <c r="G6" s="22" t="s">
        <v>29</v>
      </c>
      <c r="H6" s="22" t="s">
        <v>30</v>
      </c>
      <c r="I6" s="22" t="s">
        <v>31</v>
      </c>
      <c r="J6" s="22" t="s">
        <v>32</v>
      </c>
      <c r="K6" s="122" t="s">
        <v>33</v>
      </c>
      <c r="L6" s="160" t="s">
        <v>47</v>
      </c>
      <c r="M6" s="160" t="s">
        <v>48</v>
      </c>
    </row>
    <row r="7" spans="1:16" ht="18" customHeight="1" x14ac:dyDescent="0.25">
      <c r="A7" s="266"/>
      <c r="B7" s="23" t="s">
        <v>83</v>
      </c>
      <c r="C7" s="72">
        <v>60102.87</v>
      </c>
      <c r="D7" s="73">
        <f>178.02*13</f>
        <v>2314.2600000000002</v>
      </c>
      <c r="E7" s="7"/>
      <c r="F7" s="102"/>
      <c r="G7" s="150">
        <f>+C7+D7</f>
        <v>62417.130000000005</v>
      </c>
      <c r="H7" s="68">
        <f>G7*24.2%</f>
        <v>15104.945460000001</v>
      </c>
      <c r="I7" s="68">
        <f>G7*7.1%*80%</f>
        <v>3545.2929839999997</v>
      </c>
      <c r="J7" s="68">
        <f>G7*8.5%</f>
        <v>5305.4560500000007</v>
      </c>
      <c r="K7" s="159">
        <f>+ROUND(+G7+H7+I7+J7,2)</f>
        <v>86372.82</v>
      </c>
      <c r="L7" s="83"/>
      <c r="M7" s="97">
        <f>+ROUND(K7*L7,2)</f>
        <v>0</v>
      </c>
    </row>
    <row r="8" spans="1:16" ht="18" customHeight="1" x14ac:dyDescent="0.25">
      <c r="A8" s="266"/>
      <c r="B8" s="23" t="s">
        <v>8</v>
      </c>
      <c r="C8" s="72">
        <v>47015.77</v>
      </c>
      <c r="D8" s="73">
        <f>139.22*13</f>
        <v>1809.86</v>
      </c>
      <c r="E8" s="29"/>
      <c r="F8" s="102"/>
      <c r="G8" s="150">
        <f>+C8+D8</f>
        <v>48825.63</v>
      </c>
      <c r="H8" s="68">
        <f>G8*24.2%</f>
        <v>11815.802459999999</v>
      </c>
      <c r="I8" s="68">
        <f>G8*7.1%*80%</f>
        <v>2773.2957839999999</v>
      </c>
      <c r="J8" s="68">
        <f>G8*8.5%</f>
        <v>4150.1785499999996</v>
      </c>
      <c r="K8" s="159">
        <f>+ROUND(+G8+H8+I8+J8,2)</f>
        <v>67564.91</v>
      </c>
      <c r="L8" s="83">
        <v>3</v>
      </c>
      <c r="M8" s="97">
        <f>+ROUND(K8*L8,2)</f>
        <v>202694.73</v>
      </c>
      <c r="N8" s="25"/>
      <c r="P8" s="9"/>
    </row>
    <row r="9" spans="1:16" ht="14.25" customHeight="1" x14ac:dyDescent="0.25">
      <c r="A9" s="26"/>
      <c r="B9" s="27"/>
      <c r="C9" s="94"/>
      <c r="D9" s="94"/>
      <c r="E9" s="94"/>
      <c r="F9" s="94"/>
      <c r="G9" s="94"/>
      <c r="H9" s="94"/>
      <c r="I9" s="94"/>
      <c r="J9" s="94"/>
      <c r="K9" s="94"/>
      <c r="L9" s="95"/>
      <c r="M9" s="94"/>
      <c r="N9" s="25"/>
      <c r="O9" s="9"/>
      <c r="P9" s="9"/>
    </row>
    <row r="10" spans="1:16" ht="82.5" customHeight="1" x14ac:dyDescent="0.25">
      <c r="A10" s="266" t="s">
        <v>85</v>
      </c>
      <c r="B10" s="28"/>
      <c r="C10" s="22" t="s">
        <v>38</v>
      </c>
      <c r="D10" s="22" t="s">
        <v>146</v>
      </c>
      <c r="E10" s="22" t="s">
        <v>39</v>
      </c>
      <c r="F10" s="22" t="s">
        <v>73</v>
      </c>
      <c r="G10" s="22" t="s">
        <v>40</v>
      </c>
      <c r="H10" s="22" t="s">
        <v>30</v>
      </c>
      <c r="I10" s="22" t="s">
        <v>41</v>
      </c>
      <c r="J10" s="22" t="s">
        <v>42</v>
      </c>
      <c r="K10" s="122" t="s">
        <v>43</v>
      </c>
      <c r="L10" s="160" t="s">
        <v>47</v>
      </c>
      <c r="M10" s="160" t="s">
        <v>48</v>
      </c>
      <c r="P10" s="9"/>
    </row>
    <row r="11" spans="1:16" ht="15.75" customHeight="1" x14ac:dyDescent="0.25">
      <c r="A11" s="266"/>
      <c r="B11" s="29" t="s">
        <v>13</v>
      </c>
      <c r="C11" s="96">
        <v>23501.93</v>
      </c>
      <c r="D11" s="73">
        <f>75.38*12</f>
        <v>904.56</v>
      </c>
      <c r="E11" s="84"/>
      <c r="F11" s="74">
        <f>+ROUND((C11+D11+E11)/12,2)</f>
        <v>2033.87</v>
      </c>
      <c r="G11" s="84">
        <f>+F11+D11+C11+E11</f>
        <v>26440.36</v>
      </c>
      <c r="H11" s="93">
        <f>G11*24.2%</f>
        <v>6398.5671199999997</v>
      </c>
      <c r="I11" s="93">
        <f>G11*7.1%*80%</f>
        <v>1501.8124479999999</v>
      </c>
      <c r="J11" s="93">
        <f>G11*8.5%</f>
        <v>2247.4306000000001</v>
      </c>
      <c r="K11" s="159">
        <f>+ROUND(+G11+H11+I11+J11,2)</f>
        <v>36588.17</v>
      </c>
      <c r="L11" s="83">
        <v>0</v>
      </c>
      <c r="M11" s="97">
        <f>+ROUND(K11*L11,2)</f>
        <v>0</v>
      </c>
    </row>
    <row r="12" spans="1:16" x14ac:dyDescent="0.25">
      <c r="A12" s="266"/>
      <c r="B12" s="30"/>
      <c r="C12" s="78"/>
      <c r="D12" s="76"/>
      <c r="E12" s="81"/>
      <c r="F12" s="78"/>
      <c r="G12" s="78"/>
      <c r="H12" s="78"/>
      <c r="I12" s="78"/>
      <c r="J12" s="78"/>
      <c r="K12" s="78"/>
      <c r="L12" s="78"/>
      <c r="M12" s="78"/>
    </row>
    <row r="13" spans="1:16" x14ac:dyDescent="0.25">
      <c r="A13" s="266"/>
      <c r="B13" s="29" t="s">
        <v>14</v>
      </c>
      <c r="C13" s="96">
        <v>19351.97</v>
      </c>
      <c r="D13" s="73">
        <f>62.06*12</f>
        <v>744.72</v>
      </c>
      <c r="E13" s="84"/>
      <c r="F13" s="74">
        <f>+ROUND((C13+D13+E13)/12,2)</f>
        <v>1674.72</v>
      </c>
      <c r="G13" s="84">
        <f>+F13+D13+C13+E13</f>
        <v>21771.41</v>
      </c>
      <c r="H13" s="93">
        <f>G13*24.2%</f>
        <v>5268.6812199999995</v>
      </c>
      <c r="I13" s="93">
        <f>G13*7.1%*80%</f>
        <v>1236.616088</v>
      </c>
      <c r="J13" s="93">
        <f>G13*8.5%</f>
        <v>1850.5698500000001</v>
      </c>
      <c r="K13" s="159">
        <f>+ROUND(+G13+H13+I13+J13,2)</f>
        <v>30127.279999999999</v>
      </c>
      <c r="L13" s="83">
        <v>11</v>
      </c>
      <c r="M13" s="97">
        <f>+ROUND(K13*L13,2)</f>
        <v>331400.08</v>
      </c>
    </row>
    <row r="14" spans="1:16" x14ac:dyDescent="0.25">
      <c r="A14" s="266"/>
      <c r="B14" s="32"/>
      <c r="C14" s="81"/>
      <c r="D14" s="76"/>
      <c r="E14" s="81"/>
      <c r="F14" s="81"/>
      <c r="G14" s="78"/>
      <c r="H14" s="81"/>
      <c r="I14" s="81"/>
      <c r="J14" s="81"/>
      <c r="K14" s="81"/>
      <c r="L14" s="81"/>
      <c r="M14" s="81"/>
    </row>
    <row r="15" spans="1:16" x14ac:dyDescent="0.25">
      <c r="A15" s="266"/>
      <c r="B15" s="29" t="s">
        <v>15</v>
      </c>
      <c r="C15" s="96">
        <v>18390.84</v>
      </c>
      <c r="D15" s="73">
        <f>58.98*12</f>
        <v>707.76</v>
      </c>
      <c r="E15" s="84"/>
      <c r="F15" s="74">
        <f>+ROUND((C15+D15+E15)/12,2)</f>
        <v>1591.55</v>
      </c>
      <c r="G15" s="84">
        <f>+F15+D15+C15+E15</f>
        <v>20690.150000000001</v>
      </c>
      <c r="H15" s="93">
        <f>G15*24.2%</f>
        <v>5007.0163000000002</v>
      </c>
      <c r="I15" s="93">
        <f>G15*7.1%*80%</f>
        <v>1175.2005200000001</v>
      </c>
      <c r="J15" s="93">
        <f>G15*8.5%</f>
        <v>1758.6627500000002</v>
      </c>
      <c r="K15" s="159">
        <f>+ROUND(+G15+H15+I15+J15,2)</f>
        <v>28631.03</v>
      </c>
      <c r="L15" s="83">
        <v>3</v>
      </c>
      <c r="M15" s="97">
        <f>+ROUND(K15*L15,2)</f>
        <v>85893.09</v>
      </c>
    </row>
    <row r="16" spans="1:16" x14ac:dyDescent="0.25">
      <c r="A16" s="266"/>
      <c r="B16" s="30"/>
      <c r="C16" s="61"/>
      <c r="D16" s="76"/>
      <c r="E16" s="62"/>
      <c r="F16" s="61"/>
      <c r="G16" s="61"/>
      <c r="H16" s="63"/>
      <c r="I16" s="63"/>
      <c r="J16" s="63"/>
      <c r="K16" s="63"/>
      <c r="L16" s="63"/>
      <c r="M16" s="63"/>
    </row>
    <row r="17" spans="1:13" ht="26.25" customHeight="1" x14ac:dyDescent="0.25">
      <c r="B17" s="7"/>
      <c r="C17" s="64"/>
      <c r="D17" s="65"/>
      <c r="E17" s="65"/>
      <c r="F17" s="64"/>
      <c r="G17" s="25"/>
      <c r="H17" s="25"/>
      <c r="I17" s="66" t="s">
        <v>17</v>
      </c>
      <c r="J17" s="164" t="s">
        <v>18</v>
      </c>
      <c r="K17" s="165"/>
      <c r="L17" s="161">
        <f>+L7</f>
        <v>0</v>
      </c>
      <c r="M17" s="162">
        <f>+M7</f>
        <v>0</v>
      </c>
    </row>
    <row r="18" spans="1:13" ht="27.75" customHeight="1" x14ac:dyDescent="0.25">
      <c r="B18"/>
      <c r="C18"/>
      <c r="D18" s="7"/>
      <c r="E18" s="7"/>
      <c r="F18"/>
      <c r="G18"/>
      <c r="H18"/>
      <c r="I18" s="66" t="s">
        <v>17</v>
      </c>
      <c r="J18" s="145" t="s">
        <v>19</v>
      </c>
      <c r="K18" s="102"/>
      <c r="L18" s="163">
        <f>+SUM(L8:L16)</f>
        <v>17</v>
      </c>
      <c r="M18" s="97">
        <f>+SUM(M8:M16)</f>
        <v>619987.9</v>
      </c>
    </row>
    <row r="19" spans="1:13" ht="37.5" customHeight="1" x14ac:dyDescent="0.3">
      <c r="B19"/>
      <c r="C19"/>
      <c r="D19"/>
      <c r="E19"/>
      <c r="F19"/>
      <c r="G19"/>
      <c r="H19"/>
      <c r="I19"/>
      <c r="J19" s="179" t="s">
        <v>20</v>
      </c>
      <c r="K19" s="168"/>
      <c r="L19" s="146">
        <f>+SUM(L7:L16)</f>
        <v>17</v>
      </c>
      <c r="M19" s="147">
        <f>+SUM(M7:M16)</f>
        <v>619987.9</v>
      </c>
    </row>
    <row r="20" spans="1:13" ht="18.75" customHeight="1" x14ac:dyDescent="0.25"/>
    <row r="21" spans="1:13" ht="16.5" thickBot="1" x14ac:dyDescent="0.3"/>
    <row r="22" spans="1:13" ht="17.25" thickBot="1" x14ac:dyDescent="0.3">
      <c r="A22" s="317" t="s">
        <v>63</v>
      </c>
      <c r="B22" s="318"/>
      <c r="C22" s="318"/>
      <c r="D22" s="318"/>
      <c r="E22" s="318"/>
      <c r="F22" s="318"/>
      <c r="G22" s="318"/>
      <c r="H22" s="318"/>
      <c r="I22" s="318"/>
      <c r="J22" s="318"/>
      <c r="K22" s="318"/>
      <c r="L22" s="318"/>
      <c r="M22" s="319"/>
    </row>
    <row r="23" spans="1:13" ht="55.5" customHeight="1" x14ac:dyDescent="0.25">
      <c r="A23" s="320" t="s">
        <v>139</v>
      </c>
      <c r="B23" s="321"/>
      <c r="C23" s="321"/>
      <c r="D23" s="321"/>
      <c r="E23" s="321"/>
      <c r="F23" s="321"/>
      <c r="G23" s="321"/>
      <c r="H23" s="321"/>
      <c r="I23" s="321"/>
      <c r="J23" s="321"/>
      <c r="K23" s="321"/>
      <c r="L23" s="321"/>
      <c r="M23" s="322"/>
    </row>
    <row r="24" spans="1:13" ht="55.5" customHeight="1" x14ac:dyDescent="0.25">
      <c r="A24" s="293" t="s">
        <v>86</v>
      </c>
      <c r="B24" s="293"/>
      <c r="C24" s="293"/>
      <c r="D24" s="293"/>
      <c r="E24" s="293"/>
      <c r="F24" s="293"/>
      <c r="G24" s="293"/>
      <c r="H24" s="293"/>
      <c r="I24" s="293"/>
      <c r="J24" s="293"/>
      <c r="K24" s="293"/>
      <c r="L24" s="293"/>
      <c r="M24" s="293"/>
    </row>
  </sheetData>
  <sheetProtection selectLockedCells="1" selectUnlockedCells="1"/>
  <mergeCells count="11">
    <mergeCell ref="A6:A8"/>
    <mergeCell ref="A10:A16"/>
    <mergeCell ref="A22:M22"/>
    <mergeCell ref="A23:M23"/>
    <mergeCell ref="A24:M24"/>
    <mergeCell ref="A1:C1"/>
    <mergeCell ref="I1:L1"/>
    <mergeCell ref="A2:C2"/>
    <mergeCell ref="A3:C3"/>
    <mergeCell ref="A5:M5"/>
    <mergeCell ref="I3:L3"/>
  </mergeCells>
  <pageMargins left="0.45" right="0.47013888888888888" top="0.62013888888888891" bottom="0.47013888888888888" header="0.51180555555555551" footer="0.51180555555555551"/>
  <pageSetup paperSize="9" scale="69"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33B4-F18B-4D85-8927-E235F695ACDE}">
  <sheetPr>
    <tabColor theme="7"/>
    <pageSetUpPr fitToPage="1"/>
  </sheetPr>
  <dimension ref="A1:P24"/>
  <sheetViews>
    <sheetView showGridLines="0" zoomScale="80" zoomScaleNormal="80" workbookViewId="0">
      <selection activeCell="M19" sqref="M19"/>
    </sheetView>
  </sheetViews>
  <sheetFormatPr defaultColWidth="8.5703125" defaultRowHeight="15.75" x14ac:dyDescent="0.25"/>
  <cols>
    <col min="1" max="1" width="8.5703125" style="4" customWidth="1"/>
    <col min="2" max="2" width="13.28515625" style="4" bestFit="1" customWidth="1"/>
    <col min="3" max="3" width="16.28515625" style="4" customWidth="1"/>
    <col min="4" max="4" width="22" style="4" customWidth="1"/>
    <col min="5" max="5" width="14.42578125" style="4" customWidth="1"/>
    <col min="6" max="6" width="14.28515625" style="4" bestFit="1" customWidth="1"/>
    <col min="7" max="7" width="12.7109375" style="4" customWidth="1"/>
    <col min="8" max="8" width="19" style="4" customWidth="1"/>
    <col min="9" max="9" width="13" style="4" customWidth="1"/>
    <col min="10" max="10" width="11.7109375" style="4" customWidth="1"/>
    <col min="11" max="11" width="18.5703125" style="4" customWidth="1"/>
    <col min="12" max="12" width="16.28515625" style="4" customWidth="1"/>
    <col min="13" max="13" width="17.7109375" style="4" customWidth="1"/>
    <col min="14" max="14" width="12" style="4" customWidth="1"/>
    <col min="15" max="15" width="8.5703125" style="4"/>
    <col min="16" max="16" width="12" style="4" customWidth="1"/>
    <col min="17" max="17" width="11.42578125" style="4" customWidth="1"/>
    <col min="18" max="19" width="12" style="4" customWidth="1"/>
    <col min="20" max="256" width="8.5703125" style="4"/>
    <col min="257" max="257" width="13.28515625" style="4" bestFit="1" customWidth="1"/>
    <col min="258" max="258" width="16.28515625" style="4" customWidth="1"/>
    <col min="259" max="259" width="15.28515625" style="4" customWidth="1"/>
    <col min="260" max="260" width="14.42578125" style="4" customWidth="1"/>
    <col min="261" max="261" width="14.28515625" style="4" bestFit="1" customWidth="1"/>
    <col min="262" max="262" width="12.7109375" style="4" customWidth="1"/>
    <col min="263" max="263" width="19" style="4" customWidth="1"/>
    <col min="264" max="264" width="13" style="4" customWidth="1"/>
    <col min="265" max="265" width="11.7109375" style="4" customWidth="1"/>
    <col min="266" max="266" width="12.7109375" style="4" customWidth="1"/>
    <col min="267" max="267" width="16.28515625" style="4" customWidth="1"/>
    <col min="268" max="268" width="12.5703125" style="4" customWidth="1"/>
    <col min="269" max="269" width="17.5703125" style="4" customWidth="1"/>
    <col min="270" max="270" width="12" style="4" customWidth="1"/>
    <col min="271" max="271" width="8.5703125" style="4"/>
    <col min="272" max="272" width="12" style="4" customWidth="1"/>
    <col min="273" max="273" width="11.42578125" style="4" customWidth="1"/>
    <col min="274" max="275" width="12" style="4" customWidth="1"/>
    <col min="276" max="512" width="8.5703125" style="4"/>
    <col min="513" max="513" width="13.28515625" style="4" bestFit="1" customWidth="1"/>
    <col min="514" max="514" width="16.28515625" style="4" customWidth="1"/>
    <col min="515" max="515" width="15.28515625" style="4" customWidth="1"/>
    <col min="516" max="516" width="14.42578125" style="4" customWidth="1"/>
    <col min="517" max="517" width="14.28515625" style="4" bestFit="1" customWidth="1"/>
    <col min="518" max="518" width="12.7109375" style="4" customWidth="1"/>
    <col min="519" max="519" width="19" style="4" customWidth="1"/>
    <col min="520" max="520" width="13" style="4" customWidth="1"/>
    <col min="521" max="521" width="11.7109375" style="4" customWidth="1"/>
    <col min="522" max="522" width="12.7109375" style="4" customWidth="1"/>
    <col min="523" max="523" width="16.28515625" style="4" customWidth="1"/>
    <col min="524" max="524" width="12.5703125" style="4" customWidth="1"/>
    <col min="525" max="525" width="17.5703125" style="4" customWidth="1"/>
    <col min="526" max="526" width="12" style="4" customWidth="1"/>
    <col min="527" max="527" width="8.5703125" style="4"/>
    <col min="528" max="528" width="12" style="4" customWidth="1"/>
    <col min="529" max="529" width="11.42578125" style="4" customWidth="1"/>
    <col min="530" max="531" width="12" style="4" customWidth="1"/>
    <col min="532" max="768" width="8.5703125" style="4"/>
    <col min="769" max="769" width="13.28515625" style="4" bestFit="1" customWidth="1"/>
    <col min="770" max="770" width="16.28515625" style="4" customWidth="1"/>
    <col min="771" max="771" width="15.28515625" style="4" customWidth="1"/>
    <col min="772" max="772" width="14.42578125" style="4" customWidth="1"/>
    <col min="773" max="773" width="14.28515625" style="4" bestFit="1" customWidth="1"/>
    <col min="774" max="774" width="12.7109375" style="4" customWidth="1"/>
    <col min="775" max="775" width="19" style="4" customWidth="1"/>
    <col min="776" max="776" width="13" style="4" customWidth="1"/>
    <col min="777" max="777" width="11.7109375" style="4" customWidth="1"/>
    <col min="778" max="778" width="12.7109375" style="4" customWidth="1"/>
    <col min="779" max="779" width="16.28515625" style="4" customWidth="1"/>
    <col min="780" max="780" width="12.5703125" style="4" customWidth="1"/>
    <col min="781" max="781" width="17.5703125" style="4" customWidth="1"/>
    <col min="782" max="782" width="12" style="4" customWidth="1"/>
    <col min="783" max="783" width="8.5703125" style="4"/>
    <col min="784" max="784" width="12" style="4" customWidth="1"/>
    <col min="785" max="785" width="11.42578125" style="4" customWidth="1"/>
    <col min="786" max="787" width="12" style="4" customWidth="1"/>
    <col min="788" max="1024" width="8.5703125" style="4"/>
    <col min="1025" max="1025" width="13.28515625" style="4" bestFit="1" customWidth="1"/>
    <col min="1026" max="1026" width="16.28515625" style="4" customWidth="1"/>
    <col min="1027" max="1027" width="15.28515625" style="4" customWidth="1"/>
    <col min="1028" max="1028" width="14.42578125" style="4" customWidth="1"/>
    <col min="1029" max="1029" width="14.28515625" style="4" bestFit="1" customWidth="1"/>
    <col min="1030" max="1030" width="12.7109375" style="4" customWidth="1"/>
    <col min="1031" max="1031" width="19" style="4" customWidth="1"/>
    <col min="1032" max="1032" width="13" style="4" customWidth="1"/>
    <col min="1033" max="1033" width="11.7109375" style="4" customWidth="1"/>
    <col min="1034" max="1034" width="12.7109375" style="4" customWidth="1"/>
    <col min="1035" max="1035" width="16.28515625" style="4" customWidth="1"/>
    <col min="1036" max="1036" width="12.5703125" style="4" customWidth="1"/>
    <col min="1037" max="1037" width="17.5703125" style="4" customWidth="1"/>
    <col min="1038" max="1038" width="12" style="4" customWidth="1"/>
    <col min="1039" max="1039" width="8.5703125" style="4"/>
    <col min="1040" max="1040" width="12" style="4" customWidth="1"/>
    <col min="1041" max="1041" width="11.42578125" style="4" customWidth="1"/>
    <col min="1042" max="1043" width="12" style="4" customWidth="1"/>
    <col min="1044" max="1280" width="8.5703125" style="4"/>
    <col min="1281" max="1281" width="13.28515625" style="4" bestFit="1" customWidth="1"/>
    <col min="1282" max="1282" width="16.28515625" style="4" customWidth="1"/>
    <col min="1283" max="1283" width="15.28515625" style="4" customWidth="1"/>
    <col min="1284" max="1284" width="14.42578125" style="4" customWidth="1"/>
    <col min="1285" max="1285" width="14.28515625" style="4" bestFit="1" customWidth="1"/>
    <col min="1286" max="1286" width="12.7109375" style="4" customWidth="1"/>
    <col min="1287" max="1287" width="19" style="4" customWidth="1"/>
    <col min="1288" max="1288" width="13" style="4" customWidth="1"/>
    <col min="1289" max="1289" width="11.7109375" style="4" customWidth="1"/>
    <col min="1290" max="1290" width="12.7109375" style="4" customWidth="1"/>
    <col min="1291" max="1291" width="16.28515625" style="4" customWidth="1"/>
    <col min="1292" max="1292" width="12.5703125" style="4" customWidth="1"/>
    <col min="1293" max="1293" width="17.5703125" style="4" customWidth="1"/>
    <col min="1294" max="1294" width="12" style="4" customWidth="1"/>
    <col min="1295" max="1295" width="8.5703125" style="4"/>
    <col min="1296" max="1296" width="12" style="4" customWidth="1"/>
    <col min="1297" max="1297" width="11.42578125" style="4" customWidth="1"/>
    <col min="1298" max="1299" width="12" style="4" customWidth="1"/>
    <col min="1300" max="1536" width="8.5703125" style="4"/>
    <col min="1537" max="1537" width="13.28515625" style="4" bestFit="1" customWidth="1"/>
    <col min="1538" max="1538" width="16.28515625" style="4" customWidth="1"/>
    <col min="1539" max="1539" width="15.28515625" style="4" customWidth="1"/>
    <col min="1540" max="1540" width="14.42578125" style="4" customWidth="1"/>
    <col min="1541" max="1541" width="14.28515625" style="4" bestFit="1" customWidth="1"/>
    <col min="1542" max="1542" width="12.7109375" style="4" customWidth="1"/>
    <col min="1543" max="1543" width="19" style="4" customWidth="1"/>
    <col min="1544" max="1544" width="13" style="4" customWidth="1"/>
    <col min="1545" max="1545" width="11.7109375" style="4" customWidth="1"/>
    <col min="1546" max="1546" width="12.7109375" style="4" customWidth="1"/>
    <col min="1547" max="1547" width="16.28515625" style="4" customWidth="1"/>
    <col min="1548" max="1548" width="12.5703125" style="4" customWidth="1"/>
    <col min="1549" max="1549" width="17.5703125" style="4" customWidth="1"/>
    <col min="1550" max="1550" width="12" style="4" customWidth="1"/>
    <col min="1551" max="1551" width="8.5703125" style="4"/>
    <col min="1552" max="1552" width="12" style="4" customWidth="1"/>
    <col min="1553" max="1553" width="11.42578125" style="4" customWidth="1"/>
    <col min="1554" max="1555" width="12" style="4" customWidth="1"/>
    <col min="1556" max="1792" width="8.5703125" style="4"/>
    <col min="1793" max="1793" width="13.28515625" style="4" bestFit="1" customWidth="1"/>
    <col min="1794" max="1794" width="16.28515625" style="4" customWidth="1"/>
    <col min="1795" max="1795" width="15.28515625" style="4" customWidth="1"/>
    <col min="1796" max="1796" width="14.42578125" style="4" customWidth="1"/>
    <col min="1797" max="1797" width="14.28515625" style="4" bestFit="1" customWidth="1"/>
    <col min="1798" max="1798" width="12.7109375" style="4" customWidth="1"/>
    <col min="1799" max="1799" width="19" style="4" customWidth="1"/>
    <col min="1800" max="1800" width="13" style="4" customWidth="1"/>
    <col min="1801" max="1801" width="11.7109375" style="4" customWidth="1"/>
    <col min="1802" max="1802" width="12.7109375" style="4" customWidth="1"/>
    <col min="1803" max="1803" width="16.28515625" style="4" customWidth="1"/>
    <col min="1804" max="1804" width="12.5703125" style="4" customWidth="1"/>
    <col min="1805" max="1805" width="17.5703125" style="4" customWidth="1"/>
    <col min="1806" max="1806" width="12" style="4" customWidth="1"/>
    <col min="1807" max="1807" width="8.5703125" style="4"/>
    <col min="1808" max="1808" width="12" style="4" customWidth="1"/>
    <col min="1809" max="1809" width="11.42578125" style="4" customWidth="1"/>
    <col min="1810" max="1811" width="12" style="4" customWidth="1"/>
    <col min="1812" max="2048" width="8.5703125" style="4"/>
    <col min="2049" max="2049" width="13.28515625" style="4" bestFit="1" customWidth="1"/>
    <col min="2050" max="2050" width="16.28515625" style="4" customWidth="1"/>
    <col min="2051" max="2051" width="15.28515625" style="4" customWidth="1"/>
    <col min="2052" max="2052" width="14.42578125" style="4" customWidth="1"/>
    <col min="2053" max="2053" width="14.28515625" style="4" bestFit="1" customWidth="1"/>
    <col min="2054" max="2054" width="12.7109375" style="4" customWidth="1"/>
    <col min="2055" max="2055" width="19" style="4" customWidth="1"/>
    <col min="2056" max="2056" width="13" style="4" customWidth="1"/>
    <col min="2057" max="2057" width="11.7109375" style="4" customWidth="1"/>
    <col min="2058" max="2058" width="12.7109375" style="4" customWidth="1"/>
    <col min="2059" max="2059" width="16.28515625" style="4" customWidth="1"/>
    <col min="2060" max="2060" width="12.5703125" style="4" customWidth="1"/>
    <col min="2061" max="2061" width="17.5703125" style="4" customWidth="1"/>
    <col min="2062" max="2062" width="12" style="4" customWidth="1"/>
    <col min="2063" max="2063" width="8.5703125" style="4"/>
    <col min="2064" max="2064" width="12" style="4" customWidth="1"/>
    <col min="2065" max="2065" width="11.42578125" style="4" customWidth="1"/>
    <col min="2066" max="2067" width="12" style="4" customWidth="1"/>
    <col min="2068" max="2304" width="8.5703125" style="4"/>
    <col min="2305" max="2305" width="13.28515625" style="4" bestFit="1" customWidth="1"/>
    <col min="2306" max="2306" width="16.28515625" style="4" customWidth="1"/>
    <col min="2307" max="2307" width="15.28515625" style="4" customWidth="1"/>
    <col min="2308" max="2308" width="14.42578125" style="4" customWidth="1"/>
    <col min="2309" max="2309" width="14.28515625" style="4" bestFit="1" customWidth="1"/>
    <col min="2310" max="2310" width="12.7109375" style="4" customWidth="1"/>
    <col min="2311" max="2311" width="19" style="4" customWidth="1"/>
    <col min="2312" max="2312" width="13" style="4" customWidth="1"/>
    <col min="2313" max="2313" width="11.7109375" style="4" customWidth="1"/>
    <col min="2314" max="2314" width="12.7109375" style="4" customWidth="1"/>
    <col min="2315" max="2315" width="16.28515625" style="4" customWidth="1"/>
    <col min="2316" max="2316" width="12.5703125" style="4" customWidth="1"/>
    <col min="2317" max="2317" width="17.5703125" style="4" customWidth="1"/>
    <col min="2318" max="2318" width="12" style="4" customWidth="1"/>
    <col min="2319" max="2319" width="8.5703125" style="4"/>
    <col min="2320" max="2320" width="12" style="4" customWidth="1"/>
    <col min="2321" max="2321" width="11.42578125" style="4" customWidth="1"/>
    <col min="2322" max="2323" width="12" style="4" customWidth="1"/>
    <col min="2324" max="2560" width="8.5703125" style="4"/>
    <col min="2561" max="2561" width="13.28515625" style="4" bestFit="1" customWidth="1"/>
    <col min="2562" max="2562" width="16.28515625" style="4" customWidth="1"/>
    <col min="2563" max="2563" width="15.28515625" style="4" customWidth="1"/>
    <col min="2564" max="2564" width="14.42578125" style="4" customWidth="1"/>
    <col min="2565" max="2565" width="14.28515625" style="4" bestFit="1" customWidth="1"/>
    <col min="2566" max="2566" width="12.7109375" style="4" customWidth="1"/>
    <col min="2567" max="2567" width="19" style="4" customWidth="1"/>
    <col min="2568" max="2568" width="13" style="4" customWidth="1"/>
    <col min="2569" max="2569" width="11.7109375" style="4" customWidth="1"/>
    <col min="2570" max="2570" width="12.7109375" style="4" customWidth="1"/>
    <col min="2571" max="2571" width="16.28515625" style="4" customWidth="1"/>
    <col min="2572" max="2572" width="12.5703125" style="4" customWidth="1"/>
    <col min="2573" max="2573" width="17.5703125" style="4" customWidth="1"/>
    <col min="2574" max="2574" width="12" style="4" customWidth="1"/>
    <col min="2575" max="2575" width="8.5703125" style="4"/>
    <col min="2576" max="2576" width="12" style="4" customWidth="1"/>
    <col min="2577" max="2577" width="11.42578125" style="4" customWidth="1"/>
    <col min="2578" max="2579" width="12" style="4" customWidth="1"/>
    <col min="2580" max="2816" width="8.5703125" style="4"/>
    <col min="2817" max="2817" width="13.28515625" style="4" bestFit="1" customWidth="1"/>
    <col min="2818" max="2818" width="16.28515625" style="4" customWidth="1"/>
    <col min="2819" max="2819" width="15.28515625" style="4" customWidth="1"/>
    <col min="2820" max="2820" width="14.42578125" style="4" customWidth="1"/>
    <col min="2821" max="2821" width="14.28515625" style="4" bestFit="1" customWidth="1"/>
    <col min="2822" max="2822" width="12.7109375" style="4" customWidth="1"/>
    <col min="2823" max="2823" width="19" style="4" customWidth="1"/>
    <col min="2824" max="2824" width="13" style="4" customWidth="1"/>
    <col min="2825" max="2825" width="11.7109375" style="4" customWidth="1"/>
    <col min="2826" max="2826" width="12.7109375" style="4" customWidth="1"/>
    <col min="2827" max="2827" width="16.28515625" style="4" customWidth="1"/>
    <col min="2828" max="2828" width="12.5703125" style="4" customWidth="1"/>
    <col min="2829" max="2829" width="17.5703125" style="4" customWidth="1"/>
    <col min="2830" max="2830" width="12" style="4" customWidth="1"/>
    <col min="2831" max="2831" width="8.5703125" style="4"/>
    <col min="2832" max="2832" width="12" style="4" customWidth="1"/>
    <col min="2833" max="2833" width="11.42578125" style="4" customWidth="1"/>
    <col min="2834" max="2835" width="12" style="4" customWidth="1"/>
    <col min="2836" max="3072" width="8.5703125" style="4"/>
    <col min="3073" max="3073" width="13.28515625" style="4" bestFit="1" customWidth="1"/>
    <col min="3074" max="3074" width="16.28515625" style="4" customWidth="1"/>
    <col min="3075" max="3075" width="15.28515625" style="4" customWidth="1"/>
    <col min="3076" max="3076" width="14.42578125" style="4" customWidth="1"/>
    <col min="3077" max="3077" width="14.28515625" style="4" bestFit="1" customWidth="1"/>
    <col min="3078" max="3078" width="12.7109375" style="4" customWidth="1"/>
    <col min="3079" max="3079" width="19" style="4" customWidth="1"/>
    <col min="3080" max="3080" width="13" style="4" customWidth="1"/>
    <col min="3081" max="3081" width="11.7109375" style="4" customWidth="1"/>
    <col min="3082" max="3082" width="12.7109375" style="4" customWidth="1"/>
    <col min="3083" max="3083" width="16.28515625" style="4" customWidth="1"/>
    <col min="3084" max="3084" width="12.5703125" style="4" customWidth="1"/>
    <col min="3085" max="3085" width="17.5703125" style="4" customWidth="1"/>
    <col min="3086" max="3086" width="12" style="4" customWidth="1"/>
    <col min="3087" max="3087" width="8.5703125" style="4"/>
    <col min="3088" max="3088" width="12" style="4" customWidth="1"/>
    <col min="3089" max="3089" width="11.42578125" style="4" customWidth="1"/>
    <col min="3090" max="3091" width="12" style="4" customWidth="1"/>
    <col min="3092" max="3328" width="8.5703125" style="4"/>
    <col min="3329" max="3329" width="13.28515625" style="4" bestFit="1" customWidth="1"/>
    <col min="3330" max="3330" width="16.28515625" style="4" customWidth="1"/>
    <col min="3331" max="3331" width="15.28515625" style="4" customWidth="1"/>
    <col min="3332" max="3332" width="14.42578125" style="4" customWidth="1"/>
    <col min="3333" max="3333" width="14.28515625" style="4" bestFit="1" customWidth="1"/>
    <col min="3334" max="3334" width="12.7109375" style="4" customWidth="1"/>
    <col min="3335" max="3335" width="19" style="4" customWidth="1"/>
    <col min="3336" max="3336" width="13" style="4" customWidth="1"/>
    <col min="3337" max="3337" width="11.7109375" style="4" customWidth="1"/>
    <col min="3338" max="3338" width="12.7109375" style="4" customWidth="1"/>
    <col min="3339" max="3339" width="16.28515625" style="4" customWidth="1"/>
    <col min="3340" max="3340" width="12.5703125" style="4" customWidth="1"/>
    <col min="3341" max="3341" width="17.5703125" style="4" customWidth="1"/>
    <col min="3342" max="3342" width="12" style="4" customWidth="1"/>
    <col min="3343" max="3343" width="8.5703125" style="4"/>
    <col min="3344" max="3344" width="12" style="4" customWidth="1"/>
    <col min="3345" max="3345" width="11.42578125" style="4" customWidth="1"/>
    <col min="3346" max="3347" width="12" style="4" customWidth="1"/>
    <col min="3348" max="3584" width="8.5703125" style="4"/>
    <col min="3585" max="3585" width="13.28515625" style="4" bestFit="1" customWidth="1"/>
    <col min="3586" max="3586" width="16.28515625" style="4" customWidth="1"/>
    <col min="3587" max="3587" width="15.28515625" style="4" customWidth="1"/>
    <col min="3588" max="3588" width="14.42578125" style="4" customWidth="1"/>
    <col min="3589" max="3589" width="14.28515625" style="4" bestFit="1" customWidth="1"/>
    <col min="3590" max="3590" width="12.7109375" style="4" customWidth="1"/>
    <col min="3591" max="3591" width="19" style="4" customWidth="1"/>
    <col min="3592" max="3592" width="13" style="4" customWidth="1"/>
    <col min="3593" max="3593" width="11.7109375" style="4" customWidth="1"/>
    <col min="3594" max="3594" width="12.7109375" style="4" customWidth="1"/>
    <col min="3595" max="3595" width="16.28515625" style="4" customWidth="1"/>
    <col min="3596" max="3596" width="12.5703125" style="4" customWidth="1"/>
    <col min="3597" max="3597" width="17.5703125" style="4" customWidth="1"/>
    <col min="3598" max="3598" width="12" style="4" customWidth="1"/>
    <col min="3599" max="3599" width="8.5703125" style="4"/>
    <col min="3600" max="3600" width="12" style="4" customWidth="1"/>
    <col min="3601" max="3601" width="11.42578125" style="4" customWidth="1"/>
    <col min="3602" max="3603" width="12" style="4" customWidth="1"/>
    <col min="3604" max="3840" width="8.5703125" style="4"/>
    <col min="3841" max="3841" width="13.28515625" style="4" bestFit="1" customWidth="1"/>
    <col min="3842" max="3842" width="16.28515625" style="4" customWidth="1"/>
    <col min="3843" max="3843" width="15.28515625" style="4" customWidth="1"/>
    <col min="3844" max="3844" width="14.42578125" style="4" customWidth="1"/>
    <col min="3845" max="3845" width="14.28515625" style="4" bestFit="1" customWidth="1"/>
    <col min="3846" max="3846" width="12.7109375" style="4" customWidth="1"/>
    <col min="3847" max="3847" width="19" style="4" customWidth="1"/>
    <col min="3848" max="3848" width="13" style="4" customWidth="1"/>
    <col min="3849" max="3849" width="11.7109375" style="4" customWidth="1"/>
    <col min="3850" max="3850" width="12.7109375" style="4" customWidth="1"/>
    <col min="3851" max="3851" width="16.28515625" style="4" customWidth="1"/>
    <col min="3852" max="3852" width="12.5703125" style="4" customWidth="1"/>
    <col min="3853" max="3853" width="17.5703125" style="4" customWidth="1"/>
    <col min="3854" max="3854" width="12" style="4" customWidth="1"/>
    <col min="3855" max="3855" width="8.5703125" style="4"/>
    <col min="3856" max="3856" width="12" style="4" customWidth="1"/>
    <col min="3857" max="3857" width="11.42578125" style="4" customWidth="1"/>
    <col min="3858" max="3859" width="12" style="4" customWidth="1"/>
    <col min="3860" max="4096" width="8.5703125" style="4"/>
    <col min="4097" max="4097" width="13.28515625" style="4" bestFit="1" customWidth="1"/>
    <col min="4098" max="4098" width="16.28515625" style="4" customWidth="1"/>
    <col min="4099" max="4099" width="15.28515625" style="4" customWidth="1"/>
    <col min="4100" max="4100" width="14.42578125" style="4" customWidth="1"/>
    <col min="4101" max="4101" width="14.28515625" style="4" bestFit="1" customWidth="1"/>
    <col min="4102" max="4102" width="12.7109375" style="4" customWidth="1"/>
    <col min="4103" max="4103" width="19" style="4" customWidth="1"/>
    <col min="4104" max="4104" width="13" style="4" customWidth="1"/>
    <col min="4105" max="4105" width="11.7109375" style="4" customWidth="1"/>
    <col min="4106" max="4106" width="12.7109375" style="4" customWidth="1"/>
    <col min="4107" max="4107" width="16.28515625" style="4" customWidth="1"/>
    <col min="4108" max="4108" width="12.5703125" style="4" customWidth="1"/>
    <col min="4109" max="4109" width="17.5703125" style="4" customWidth="1"/>
    <col min="4110" max="4110" width="12" style="4" customWidth="1"/>
    <col min="4111" max="4111" width="8.5703125" style="4"/>
    <col min="4112" max="4112" width="12" style="4" customWidth="1"/>
    <col min="4113" max="4113" width="11.42578125" style="4" customWidth="1"/>
    <col min="4114" max="4115" width="12" style="4" customWidth="1"/>
    <col min="4116" max="4352" width="8.5703125" style="4"/>
    <col min="4353" max="4353" width="13.28515625" style="4" bestFit="1" customWidth="1"/>
    <col min="4354" max="4354" width="16.28515625" style="4" customWidth="1"/>
    <col min="4355" max="4355" width="15.28515625" style="4" customWidth="1"/>
    <col min="4356" max="4356" width="14.42578125" style="4" customWidth="1"/>
    <col min="4357" max="4357" width="14.28515625" style="4" bestFit="1" customWidth="1"/>
    <col min="4358" max="4358" width="12.7109375" style="4" customWidth="1"/>
    <col min="4359" max="4359" width="19" style="4" customWidth="1"/>
    <col min="4360" max="4360" width="13" style="4" customWidth="1"/>
    <col min="4361" max="4361" width="11.7109375" style="4" customWidth="1"/>
    <col min="4362" max="4362" width="12.7109375" style="4" customWidth="1"/>
    <col min="4363" max="4363" width="16.28515625" style="4" customWidth="1"/>
    <col min="4364" max="4364" width="12.5703125" style="4" customWidth="1"/>
    <col min="4365" max="4365" width="17.5703125" style="4" customWidth="1"/>
    <col min="4366" max="4366" width="12" style="4" customWidth="1"/>
    <col min="4367" max="4367" width="8.5703125" style="4"/>
    <col min="4368" max="4368" width="12" style="4" customWidth="1"/>
    <col min="4369" max="4369" width="11.42578125" style="4" customWidth="1"/>
    <col min="4370" max="4371" width="12" style="4" customWidth="1"/>
    <col min="4372" max="4608" width="8.5703125" style="4"/>
    <col min="4609" max="4609" width="13.28515625" style="4" bestFit="1" customWidth="1"/>
    <col min="4610" max="4610" width="16.28515625" style="4" customWidth="1"/>
    <col min="4611" max="4611" width="15.28515625" style="4" customWidth="1"/>
    <col min="4612" max="4612" width="14.42578125" style="4" customWidth="1"/>
    <col min="4613" max="4613" width="14.28515625" style="4" bestFit="1" customWidth="1"/>
    <col min="4614" max="4614" width="12.7109375" style="4" customWidth="1"/>
    <col min="4615" max="4615" width="19" style="4" customWidth="1"/>
    <col min="4616" max="4616" width="13" style="4" customWidth="1"/>
    <col min="4617" max="4617" width="11.7109375" style="4" customWidth="1"/>
    <col min="4618" max="4618" width="12.7109375" style="4" customWidth="1"/>
    <col min="4619" max="4619" width="16.28515625" style="4" customWidth="1"/>
    <col min="4620" max="4620" width="12.5703125" style="4" customWidth="1"/>
    <col min="4621" max="4621" width="17.5703125" style="4" customWidth="1"/>
    <col min="4622" max="4622" width="12" style="4" customWidth="1"/>
    <col min="4623" max="4623" width="8.5703125" style="4"/>
    <col min="4624" max="4624" width="12" style="4" customWidth="1"/>
    <col min="4625" max="4625" width="11.42578125" style="4" customWidth="1"/>
    <col min="4626" max="4627" width="12" style="4" customWidth="1"/>
    <col min="4628" max="4864" width="8.5703125" style="4"/>
    <col min="4865" max="4865" width="13.28515625" style="4" bestFit="1" customWidth="1"/>
    <col min="4866" max="4866" width="16.28515625" style="4" customWidth="1"/>
    <col min="4867" max="4867" width="15.28515625" style="4" customWidth="1"/>
    <col min="4868" max="4868" width="14.42578125" style="4" customWidth="1"/>
    <col min="4869" max="4869" width="14.28515625" style="4" bestFit="1" customWidth="1"/>
    <col min="4870" max="4870" width="12.7109375" style="4" customWidth="1"/>
    <col min="4871" max="4871" width="19" style="4" customWidth="1"/>
    <col min="4872" max="4872" width="13" style="4" customWidth="1"/>
    <col min="4873" max="4873" width="11.7109375" style="4" customWidth="1"/>
    <col min="4874" max="4874" width="12.7109375" style="4" customWidth="1"/>
    <col min="4875" max="4875" width="16.28515625" style="4" customWidth="1"/>
    <col min="4876" max="4876" width="12.5703125" style="4" customWidth="1"/>
    <col min="4877" max="4877" width="17.5703125" style="4" customWidth="1"/>
    <col min="4878" max="4878" width="12" style="4" customWidth="1"/>
    <col min="4879" max="4879" width="8.5703125" style="4"/>
    <col min="4880" max="4880" width="12" style="4" customWidth="1"/>
    <col min="4881" max="4881" width="11.42578125" style="4" customWidth="1"/>
    <col min="4882" max="4883" width="12" style="4" customWidth="1"/>
    <col min="4884" max="5120" width="8.5703125" style="4"/>
    <col min="5121" max="5121" width="13.28515625" style="4" bestFit="1" customWidth="1"/>
    <col min="5122" max="5122" width="16.28515625" style="4" customWidth="1"/>
    <col min="5123" max="5123" width="15.28515625" style="4" customWidth="1"/>
    <col min="5124" max="5124" width="14.42578125" style="4" customWidth="1"/>
    <col min="5125" max="5125" width="14.28515625" style="4" bestFit="1" customWidth="1"/>
    <col min="5126" max="5126" width="12.7109375" style="4" customWidth="1"/>
    <col min="5127" max="5127" width="19" style="4" customWidth="1"/>
    <col min="5128" max="5128" width="13" style="4" customWidth="1"/>
    <col min="5129" max="5129" width="11.7109375" style="4" customWidth="1"/>
    <col min="5130" max="5130" width="12.7109375" style="4" customWidth="1"/>
    <col min="5131" max="5131" width="16.28515625" style="4" customWidth="1"/>
    <col min="5132" max="5132" width="12.5703125" style="4" customWidth="1"/>
    <col min="5133" max="5133" width="17.5703125" style="4" customWidth="1"/>
    <col min="5134" max="5134" width="12" style="4" customWidth="1"/>
    <col min="5135" max="5135" width="8.5703125" style="4"/>
    <col min="5136" max="5136" width="12" style="4" customWidth="1"/>
    <col min="5137" max="5137" width="11.42578125" style="4" customWidth="1"/>
    <col min="5138" max="5139" width="12" style="4" customWidth="1"/>
    <col min="5140" max="5376" width="8.5703125" style="4"/>
    <col min="5377" max="5377" width="13.28515625" style="4" bestFit="1" customWidth="1"/>
    <col min="5378" max="5378" width="16.28515625" style="4" customWidth="1"/>
    <col min="5379" max="5379" width="15.28515625" style="4" customWidth="1"/>
    <col min="5380" max="5380" width="14.42578125" style="4" customWidth="1"/>
    <col min="5381" max="5381" width="14.28515625" style="4" bestFit="1" customWidth="1"/>
    <col min="5382" max="5382" width="12.7109375" style="4" customWidth="1"/>
    <col min="5383" max="5383" width="19" style="4" customWidth="1"/>
    <col min="5384" max="5384" width="13" style="4" customWidth="1"/>
    <col min="5385" max="5385" width="11.7109375" style="4" customWidth="1"/>
    <col min="5386" max="5386" width="12.7109375" style="4" customWidth="1"/>
    <col min="5387" max="5387" width="16.28515625" style="4" customWidth="1"/>
    <col min="5388" max="5388" width="12.5703125" style="4" customWidth="1"/>
    <col min="5389" max="5389" width="17.5703125" style="4" customWidth="1"/>
    <col min="5390" max="5390" width="12" style="4" customWidth="1"/>
    <col min="5391" max="5391" width="8.5703125" style="4"/>
    <col min="5392" max="5392" width="12" style="4" customWidth="1"/>
    <col min="5393" max="5393" width="11.42578125" style="4" customWidth="1"/>
    <col min="5394" max="5395" width="12" style="4" customWidth="1"/>
    <col min="5396" max="5632" width="8.5703125" style="4"/>
    <col min="5633" max="5633" width="13.28515625" style="4" bestFit="1" customWidth="1"/>
    <col min="5634" max="5634" width="16.28515625" style="4" customWidth="1"/>
    <col min="5635" max="5635" width="15.28515625" style="4" customWidth="1"/>
    <col min="5636" max="5636" width="14.42578125" style="4" customWidth="1"/>
    <col min="5637" max="5637" width="14.28515625" style="4" bestFit="1" customWidth="1"/>
    <col min="5638" max="5638" width="12.7109375" style="4" customWidth="1"/>
    <col min="5639" max="5639" width="19" style="4" customWidth="1"/>
    <col min="5640" max="5640" width="13" style="4" customWidth="1"/>
    <col min="5641" max="5641" width="11.7109375" style="4" customWidth="1"/>
    <col min="5642" max="5642" width="12.7109375" style="4" customWidth="1"/>
    <col min="5643" max="5643" width="16.28515625" style="4" customWidth="1"/>
    <col min="5644" max="5644" width="12.5703125" style="4" customWidth="1"/>
    <col min="5645" max="5645" width="17.5703125" style="4" customWidth="1"/>
    <col min="5646" max="5646" width="12" style="4" customWidth="1"/>
    <col min="5647" max="5647" width="8.5703125" style="4"/>
    <col min="5648" max="5648" width="12" style="4" customWidth="1"/>
    <col min="5649" max="5649" width="11.42578125" style="4" customWidth="1"/>
    <col min="5650" max="5651" width="12" style="4" customWidth="1"/>
    <col min="5652" max="5888" width="8.5703125" style="4"/>
    <col min="5889" max="5889" width="13.28515625" style="4" bestFit="1" customWidth="1"/>
    <col min="5890" max="5890" width="16.28515625" style="4" customWidth="1"/>
    <col min="5891" max="5891" width="15.28515625" style="4" customWidth="1"/>
    <col min="5892" max="5892" width="14.42578125" style="4" customWidth="1"/>
    <col min="5893" max="5893" width="14.28515625" style="4" bestFit="1" customWidth="1"/>
    <col min="5894" max="5894" width="12.7109375" style="4" customWidth="1"/>
    <col min="5895" max="5895" width="19" style="4" customWidth="1"/>
    <col min="5896" max="5896" width="13" style="4" customWidth="1"/>
    <col min="5897" max="5897" width="11.7109375" style="4" customWidth="1"/>
    <col min="5898" max="5898" width="12.7109375" style="4" customWidth="1"/>
    <col min="5899" max="5899" width="16.28515625" style="4" customWidth="1"/>
    <col min="5900" max="5900" width="12.5703125" style="4" customWidth="1"/>
    <col min="5901" max="5901" width="17.5703125" style="4" customWidth="1"/>
    <col min="5902" max="5902" width="12" style="4" customWidth="1"/>
    <col min="5903" max="5903" width="8.5703125" style="4"/>
    <col min="5904" max="5904" width="12" style="4" customWidth="1"/>
    <col min="5905" max="5905" width="11.42578125" style="4" customWidth="1"/>
    <col min="5906" max="5907" width="12" style="4" customWidth="1"/>
    <col min="5908" max="6144" width="8.5703125" style="4"/>
    <col min="6145" max="6145" width="13.28515625" style="4" bestFit="1" customWidth="1"/>
    <col min="6146" max="6146" width="16.28515625" style="4" customWidth="1"/>
    <col min="6147" max="6147" width="15.28515625" style="4" customWidth="1"/>
    <col min="6148" max="6148" width="14.42578125" style="4" customWidth="1"/>
    <col min="6149" max="6149" width="14.28515625" style="4" bestFit="1" customWidth="1"/>
    <col min="6150" max="6150" width="12.7109375" style="4" customWidth="1"/>
    <col min="6151" max="6151" width="19" style="4" customWidth="1"/>
    <col min="6152" max="6152" width="13" style="4" customWidth="1"/>
    <col min="6153" max="6153" width="11.7109375" style="4" customWidth="1"/>
    <col min="6154" max="6154" width="12.7109375" style="4" customWidth="1"/>
    <col min="6155" max="6155" width="16.28515625" style="4" customWidth="1"/>
    <col min="6156" max="6156" width="12.5703125" style="4" customWidth="1"/>
    <col min="6157" max="6157" width="17.5703125" style="4" customWidth="1"/>
    <col min="6158" max="6158" width="12" style="4" customWidth="1"/>
    <col min="6159" max="6159" width="8.5703125" style="4"/>
    <col min="6160" max="6160" width="12" style="4" customWidth="1"/>
    <col min="6161" max="6161" width="11.42578125" style="4" customWidth="1"/>
    <col min="6162" max="6163" width="12" style="4" customWidth="1"/>
    <col min="6164" max="6400" width="8.5703125" style="4"/>
    <col min="6401" max="6401" width="13.28515625" style="4" bestFit="1" customWidth="1"/>
    <col min="6402" max="6402" width="16.28515625" style="4" customWidth="1"/>
    <col min="6403" max="6403" width="15.28515625" style="4" customWidth="1"/>
    <col min="6404" max="6404" width="14.42578125" style="4" customWidth="1"/>
    <col min="6405" max="6405" width="14.28515625" style="4" bestFit="1" customWidth="1"/>
    <col min="6406" max="6406" width="12.7109375" style="4" customWidth="1"/>
    <col min="6407" max="6407" width="19" style="4" customWidth="1"/>
    <col min="6408" max="6408" width="13" style="4" customWidth="1"/>
    <col min="6409" max="6409" width="11.7109375" style="4" customWidth="1"/>
    <col min="6410" max="6410" width="12.7109375" style="4" customWidth="1"/>
    <col min="6411" max="6411" width="16.28515625" style="4" customWidth="1"/>
    <col min="6412" max="6412" width="12.5703125" style="4" customWidth="1"/>
    <col min="6413" max="6413" width="17.5703125" style="4" customWidth="1"/>
    <col min="6414" max="6414" width="12" style="4" customWidth="1"/>
    <col min="6415" max="6415" width="8.5703125" style="4"/>
    <col min="6416" max="6416" width="12" style="4" customWidth="1"/>
    <col min="6417" max="6417" width="11.42578125" style="4" customWidth="1"/>
    <col min="6418" max="6419" width="12" style="4" customWidth="1"/>
    <col min="6420" max="6656" width="8.5703125" style="4"/>
    <col min="6657" max="6657" width="13.28515625" style="4" bestFit="1" customWidth="1"/>
    <col min="6658" max="6658" width="16.28515625" style="4" customWidth="1"/>
    <col min="6659" max="6659" width="15.28515625" style="4" customWidth="1"/>
    <col min="6660" max="6660" width="14.42578125" style="4" customWidth="1"/>
    <col min="6661" max="6661" width="14.28515625" style="4" bestFit="1" customWidth="1"/>
    <col min="6662" max="6662" width="12.7109375" style="4" customWidth="1"/>
    <col min="6663" max="6663" width="19" style="4" customWidth="1"/>
    <col min="6664" max="6664" width="13" style="4" customWidth="1"/>
    <col min="6665" max="6665" width="11.7109375" style="4" customWidth="1"/>
    <col min="6666" max="6666" width="12.7109375" style="4" customWidth="1"/>
    <col min="6667" max="6667" width="16.28515625" style="4" customWidth="1"/>
    <col min="6668" max="6668" width="12.5703125" style="4" customWidth="1"/>
    <col min="6669" max="6669" width="17.5703125" style="4" customWidth="1"/>
    <col min="6670" max="6670" width="12" style="4" customWidth="1"/>
    <col min="6671" max="6671" width="8.5703125" style="4"/>
    <col min="6672" max="6672" width="12" style="4" customWidth="1"/>
    <col min="6673" max="6673" width="11.42578125" style="4" customWidth="1"/>
    <col min="6674" max="6675" width="12" style="4" customWidth="1"/>
    <col min="6676" max="6912" width="8.5703125" style="4"/>
    <col min="6913" max="6913" width="13.28515625" style="4" bestFit="1" customWidth="1"/>
    <col min="6914" max="6914" width="16.28515625" style="4" customWidth="1"/>
    <col min="6915" max="6915" width="15.28515625" style="4" customWidth="1"/>
    <col min="6916" max="6916" width="14.42578125" style="4" customWidth="1"/>
    <col min="6917" max="6917" width="14.28515625" style="4" bestFit="1" customWidth="1"/>
    <col min="6918" max="6918" width="12.7109375" style="4" customWidth="1"/>
    <col min="6919" max="6919" width="19" style="4" customWidth="1"/>
    <col min="6920" max="6920" width="13" style="4" customWidth="1"/>
    <col min="6921" max="6921" width="11.7109375" style="4" customWidth="1"/>
    <col min="6922" max="6922" width="12.7109375" style="4" customWidth="1"/>
    <col min="6923" max="6923" width="16.28515625" style="4" customWidth="1"/>
    <col min="6924" max="6924" width="12.5703125" style="4" customWidth="1"/>
    <col min="6925" max="6925" width="17.5703125" style="4" customWidth="1"/>
    <col min="6926" max="6926" width="12" style="4" customWidth="1"/>
    <col min="6927" max="6927" width="8.5703125" style="4"/>
    <col min="6928" max="6928" width="12" style="4" customWidth="1"/>
    <col min="6929" max="6929" width="11.42578125" style="4" customWidth="1"/>
    <col min="6930" max="6931" width="12" style="4" customWidth="1"/>
    <col min="6932" max="7168" width="8.5703125" style="4"/>
    <col min="7169" max="7169" width="13.28515625" style="4" bestFit="1" customWidth="1"/>
    <col min="7170" max="7170" width="16.28515625" style="4" customWidth="1"/>
    <col min="7171" max="7171" width="15.28515625" style="4" customWidth="1"/>
    <col min="7172" max="7172" width="14.42578125" style="4" customWidth="1"/>
    <col min="7173" max="7173" width="14.28515625" style="4" bestFit="1" customWidth="1"/>
    <col min="7174" max="7174" width="12.7109375" style="4" customWidth="1"/>
    <col min="7175" max="7175" width="19" style="4" customWidth="1"/>
    <col min="7176" max="7176" width="13" style="4" customWidth="1"/>
    <col min="7177" max="7177" width="11.7109375" style="4" customWidth="1"/>
    <col min="7178" max="7178" width="12.7109375" style="4" customWidth="1"/>
    <col min="7179" max="7179" width="16.28515625" style="4" customWidth="1"/>
    <col min="7180" max="7180" width="12.5703125" style="4" customWidth="1"/>
    <col min="7181" max="7181" width="17.5703125" style="4" customWidth="1"/>
    <col min="7182" max="7182" width="12" style="4" customWidth="1"/>
    <col min="7183" max="7183" width="8.5703125" style="4"/>
    <col min="7184" max="7184" width="12" style="4" customWidth="1"/>
    <col min="7185" max="7185" width="11.42578125" style="4" customWidth="1"/>
    <col min="7186" max="7187" width="12" style="4" customWidth="1"/>
    <col min="7188" max="7424" width="8.5703125" style="4"/>
    <col min="7425" max="7425" width="13.28515625" style="4" bestFit="1" customWidth="1"/>
    <col min="7426" max="7426" width="16.28515625" style="4" customWidth="1"/>
    <col min="7427" max="7427" width="15.28515625" style="4" customWidth="1"/>
    <col min="7428" max="7428" width="14.42578125" style="4" customWidth="1"/>
    <col min="7429" max="7429" width="14.28515625" style="4" bestFit="1" customWidth="1"/>
    <col min="7430" max="7430" width="12.7109375" style="4" customWidth="1"/>
    <col min="7431" max="7431" width="19" style="4" customWidth="1"/>
    <col min="7432" max="7432" width="13" style="4" customWidth="1"/>
    <col min="7433" max="7433" width="11.7109375" style="4" customWidth="1"/>
    <col min="7434" max="7434" width="12.7109375" style="4" customWidth="1"/>
    <col min="7435" max="7435" width="16.28515625" style="4" customWidth="1"/>
    <col min="7436" max="7436" width="12.5703125" style="4" customWidth="1"/>
    <col min="7437" max="7437" width="17.5703125" style="4" customWidth="1"/>
    <col min="7438" max="7438" width="12" style="4" customWidth="1"/>
    <col min="7439" max="7439" width="8.5703125" style="4"/>
    <col min="7440" max="7440" width="12" style="4" customWidth="1"/>
    <col min="7441" max="7441" width="11.42578125" style="4" customWidth="1"/>
    <col min="7442" max="7443" width="12" style="4" customWidth="1"/>
    <col min="7444" max="7680" width="8.5703125" style="4"/>
    <col min="7681" max="7681" width="13.28515625" style="4" bestFit="1" customWidth="1"/>
    <col min="7682" max="7682" width="16.28515625" style="4" customWidth="1"/>
    <col min="7683" max="7683" width="15.28515625" style="4" customWidth="1"/>
    <col min="7684" max="7684" width="14.42578125" style="4" customWidth="1"/>
    <col min="7685" max="7685" width="14.28515625" style="4" bestFit="1" customWidth="1"/>
    <col min="7686" max="7686" width="12.7109375" style="4" customWidth="1"/>
    <col min="7687" max="7687" width="19" style="4" customWidth="1"/>
    <col min="7688" max="7688" width="13" style="4" customWidth="1"/>
    <col min="7689" max="7689" width="11.7109375" style="4" customWidth="1"/>
    <col min="7690" max="7690" width="12.7109375" style="4" customWidth="1"/>
    <col min="7691" max="7691" width="16.28515625" style="4" customWidth="1"/>
    <col min="7692" max="7692" width="12.5703125" style="4" customWidth="1"/>
    <col min="7693" max="7693" width="17.5703125" style="4" customWidth="1"/>
    <col min="7694" max="7694" width="12" style="4" customWidth="1"/>
    <col min="7695" max="7695" width="8.5703125" style="4"/>
    <col min="7696" max="7696" width="12" style="4" customWidth="1"/>
    <col min="7697" max="7697" width="11.42578125" style="4" customWidth="1"/>
    <col min="7698" max="7699" width="12" style="4" customWidth="1"/>
    <col min="7700" max="7936" width="8.5703125" style="4"/>
    <col min="7937" max="7937" width="13.28515625" style="4" bestFit="1" customWidth="1"/>
    <col min="7938" max="7938" width="16.28515625" style="4" customWidth="1"/>
    <col min="7939" max="7939" width="15.28515625" style="4" customWidth="1"/>
    <col min="7940" max="7940" width="14.42578125" style="4" customWidth="1"/>
    <col min="7941" max="7941" width="14.28515625" style="4" bestFit="1" customWidth="1"/>
    <col min="7942" max="7942" width="12.7109375" style="4" customWidth="1"/>
    <col min="7943" max="7943" width="19" style="4" customWidth="1"/>
    <col min="7944" max="7944" width="13" style="4" customWidth="1"/>
    <col min="7945" max="7945" width="11.7109375" style="4" customWidth="1"/>
    <col min="7946" max="7946" width="12.7109375" style="4" customWidth="1"/>
    <col min="7947" max="7947" width="16.28515625" style="4" customWidth="1"/>
    <col min="7948" max="7948" width="12.5703125" style="4" customWidth="1"/>
    <col min="7949" max="7949" width="17.5703125" style="4" customWidth="1"/>
    <col min="7950" max="7950" width="12" style="4" customWidth="1"/>
    <col min="7951" max="7951" width="8.5703125" style="4"/>
    <col min="7952" max="7952" width="12" style="4" customWidth="1"/>
    <col min="7953" max="7953" width="11.42578125" style="4" customWidth="1"/>
    <col min="7954" max="7955" width="12" style="4" customWidth="1"/>
    <col min="7956" max="8192" width="8.5703125" style="4"/>
    <col min="8193" max="8193" width="13.28515625" style="4" bestFit="1" customWidth="1"/>
    <col min="8194" max="8194" width="16.28515625" style="4" customWidth="1"/>
    <col min="8195" max="8195" width="15.28515625" style="4" customWidth="1"/>
    <col min="8196" max="8196" width="14.42578125" style="4" customWidth="1"/>
    <col min="8197" max="8197" width="14.28515625" style="4" bestFit="1" customWidth="1"/>
    <col min="8198" max="8198" width="12.7109375" style="4" customWidth="1"/>
    <col min="8199" max="8199" width="19" style="4" customWidth="1"/>
    <col min="8200" max="8200" width="13" style="4" customWidth="1"/>
    <col min="8201" max="8201" width="11.7109375" style="4" customWidth="1"/>
    <col min="8202" max="8202" width="12.7109375" style="4" customWidth="1"/>
    <col min="8203" max="8203" width="16.28515625" style="4" customWidth="1"/>
    <col min="8204" max="8204" width="12.5703125" style="4" customWidth="1"/>
    <col min="8205" max="8205" width="17.5703125" style="4" customWidth="1"/>
    <col min="8206" max="8206" width="12" style="4" customWidth="1"/>
    <col min="8207" max="8207" width="8.5703125" style="4"/>
    <col min="8208" max="8208" width="12" style="4" customWidth="1"/>
    <col min="8209" max="8209" width="11.42578125" style="4" customWidth="1"/>
    <col min="8210" max="8211" width="12" style="4" customWidth="1"/>
    <col min="8212" max="8448" width="8.5703125" style="4"/>
    <col min="8449" max="8449" width="13.28515625" style="4" bestFit="1" customWidth="1"/>
    <col min="8450" max="8450" width="16.28515625" style="4" customWidth="1"/>
    <col min="8451" max="8451" width="15.28515625" style="4" customWidth="1"/>
    <col min="8452" max="8452" width="14.42578125" style="4" customWidth="1"/>
    <col min="8453" max="8453" width="14.28515625" style="4" bestFit="1" customWidth="1"/>
    <col min="8454" max="8454" width="12.7109375" style="4" customWidth="1"/>
    <col min="8455" max="8455" width="19" style="4" customWidth="1"/>
    <col min="8456" max="8456" width="13" style="4" customWidth="1"/>
    <col min="8457" max="8457" width="11.7109375" style="4" customWidth="1"/>
    <col min="8458" max="8458" width="12.7109375" style="4" customWidth="1"/>
    <col min="8459" max="8459" width="16.28515625" style="4" customWidth="1"/>
    <col min="8460" max="8460" width="12.5703125" style="4" customWidth="1"/>
    <col min="8461" max="8461" width="17.5703125" style="4" customWidth="1"/>
    <col min="8462" max="8462" width="12" style="4" customWidth="1"/>
    <col min="8463" max="8463" width="8.5703125" style="4"/>
    <col min="8464" max="8464" width="12" style="4" customWidth="1"/>
    <col min="8465" max="8465" width="11.42578125" style="4" customWidth="1"/>
    <col min="8466" max="8467" width="12" style="4" customWidth="1"/>
    <col min="8468" max="8704" width="8.5703125" style="4"/>
    <col min="8705" max="8705" width="13.28515625" style="4" bestFit="1" customWidth="1"/>
    <col min="8706" max="8706" width="16.28515625" style="4" customWidth="1"/>
    <col min="8707" max="8707" width="15.28515625" style="4" customWidth="1"/>
    <col min="8708" max="8708" width="14.42578125" style="4" customWidth="1"/>
    <col min="8709" max="8709" width="14.28515625" style="4" bestFit="1" customWidth="1"/>
    <col min="8710" max="8710" width="12.7109375" style="4" customWidth="1"/>
    <col min="8711" max="8711" width="19" style="4" customWidth="1"/>
    <col min="8712" max="8712" width="13" style="4" customWidth="1"/>
    <col min="8713" max="8713" width="11.7109375" style="4" customWidth="1"/>
    <col min="8714" max="8714" width="12.7109375" style="4" customWidth="1"/>
    <col min="8715" max="8715" width="16.28515625" style="4" customWidth="1"/>
    <col min="8716" max="8716" width="12.5703125" style="4" customWidth="1"/>
    <col min="8717" max="8717" width="17.5703125" style="4" customWidth="1"/>
    <col min="8718" max="8718" width="12" style="4" customWidth="1"/>
    <col min="8719" max="8719" width="8.5703125" style="4"/>
    <col min="8720" max="8720" width="12" style="4" customWidth="1"/>
    <col min="8721" max="8721" width="11.42578125" style="4" customWidth="1"/>
    <col min="8722" max="8723" width="12" style="4" customWidth="1"/>
    <col min="8724" max="8960" width="8.5703125" style="4"/>
    <col min="8961" max="8961" width="13.28515625" style="4" bestFit="1" customWidth="1"/>
    <col min="8962" max="8962" width="16.28515625" style="4" customWidth="1"/>
    <col min="8963" max="8963" width="15.28515625" style="4" customWidth="1"/>
    <col min="8964" max="8964" width="14.42578125" style="4" customWidth="1"/>
    <col min="8965" max="8965" width="14.28515625" style="4" bestFit="1" customWidth="1"/>
    <col min="8966" max="8966" width="12.7109375" style="4" customWidth="1"/>
    <col min="8967" max="8967" width="19" style="4" customWidth="1"/>
    <col min="8968" max="8968" width="13" style="4" customWidth="1"/>
    <col min="8969" max="8969" width="11.7109375" style="4" customWidth="1"/>
    <col min="8970" max="8970" width="12.7109375" style="4" customWidth="1"/>
    <col min="8971" max="8971" width="16.28515625" style="4" customWidth="1"/>
    <col min="8972" max="8972" width="12.5703125" style="4" customWidth="1"/>
    <col min="8973" max="8973" width="17.5703125" style="4" customWidth="1"/>
    <col min="8974" max="8974" width="12" style="4" customWidth="1"/>
    <col min="8975" max="8975" width="8.5703125" style="4"/>
    <col min="8976" max="8976" width="12" style="4" customWidth="1"/>
    <col min="8977" max="8977" width="11.42578125" style="4" customWidth="1"/>
    <col min="8978" max="8979" width="12" style="4" customWidth="1"/>
    <col min="8980" max="9216" width="8.5703125" style="4"/>
    <col min="9217" max="9217" width="13.28515625" style="4" bestFit="1" customWidth="1"/>
    <col min="9218" max="9218" width="16.28515625" style="4" customWidth="1"/>
    <col min="9219" max="9219" width="15.28515625" style="4" customWidth="1"/>
    <col min="9220" max="9220" width="14.42578125" style="4" customWidth="1"/>
    <col min="9221" max="9221" width="14.28515625" style="4" bestFit="1" customWidth="1"/>
    <col min="9222" max="9222" width="12.7109375" style="4" customWidth="1"/>
    <col min="9223" max="9223" width="19" style="4" customWidth="1"/>
    <col min="9224" max="9224" width="13" style="4" customWidth="1"/>
    <col min="9225" max="9225" width="11.7109375" style="4" customWidth="1"/>
    <col min="9226" max="9226" width="12.7109375" style="4" customWidth="1"/>
    <col min="9227" max="9227" width="16.28515625" style="4" customWidth="1"/>
    <col min="9228" max="9228" width="12.5703125" style="4" customWidth="1"/>
    <col min="9229" max="9229" width="17.5703125" style="4" customWidth="1"/>
    <col min="9230" max="9230" width="12" style="4" customWidth="1"/>
    <col min="9231" max="9231" width="8.5703125" style="4"/>
    <col min="9232" max="9232" width="12" style="4" customWidth="1"/>
    <col min="9233" max="9233" width="11.42578125" style="4" customWidth="1"/>
    <col min="9234" max="9235" width="12" style="4" customWidth="1"/>
    <col min="9236" max="9472" width="8.5703125" style="4"/>
    <col min="9473" max="9473" width="13.28515625" style="4" bestFit="1" customWidth="1"/>
    <col min="9474" max="9474" width="16.28515625" style="4" customWidth="1"/>
    <col min="9475" max="9475" width="15.28515625" style="4" customWidth="1"/>
    <col min="9476" max="9476" width="14.42578125" style="4" customWidth="1"/>
    <col min="9477" max="9477" width="14.28515625" style="4" bestFit="1" customWidth="1"/>
    <col min="9478" max="9478" width="12.7109375" style="4" customWidth="1"/>
    <col min="9479" max="9479" width="19" style="4" customWidth="1"/>
    <col min="9480" max="9480" width="13" style="4" customWidth="1"/>
    <col min="9481" max="9481" width="11.7109375" style="4" customWidth="1"/>
    <col min="9482" max="9482" width="12.7109375" style="4" customWidth="1"/>
    <col min="9483" max="9483" width="16.28515625" style="4" customWidth="1"/>
    <col min="9484" max="9484" width="12.5703125" style="4" customWidth="1"/>
    <col min="9485" max="9485" width="17.5703125" style="4" customWidth="1"/>
    <col min="9486" max="9486" width="12" style="4" customWidth="1"/>
    <col min="9487" max="9487" width="8.5703125" style="4"/>
    <col min="9488" max="9488" width="12" style="4" customWidth="1"/>
    <col min="9489" max="9489" width="11.42578125" style="4" customWidth="1"/>
    <col min="9490" max="9491" width="12" style="4" customWidth="1"/>
    <col min="9492" max="9728" width="8.5703125" style="4"/>
    <col min="9729" max="9729" width="13.28515625" style="4" bestFit="1" customWidth="1"/>
    <col min="9730" max="9730" width="16.28515625" style="4" customWidth="1"/>
    <col min="9731" max="9731" width="15.28515625" style="4" customWidth="1"/>
    <col min="9732" max="9732" width="14.42578125" style="4" customWidth="1"/>
    <col min="9733" max="9733" width="14.28515625" style="4" bestFit="1" customWidth="1"/>
    <col min="9734" max="9734" width="12.7109375" style="4" customWidth="1"/>
    <col min="9735" max="9735" width="19" style="4" customWidth="1"/>
    <col min="9736" max="9736" width="13" style="4" customWidth="1"/>
    <col min="9737" max="9737" width="11.7109375" style="4" customWidth="1"/>
    <col min="9738" max="9738" width="12.7109375" style="4" customWidth="1"/>
    <col min="9739" max="9739" width="16.28515625" style="4" customWidth="1"/>
    <col min="9740" max="9740" width="12.5703125" style="4" customWidth="1"/>
    <col min="9741" max="9741" width="17.5703125" style="4" customWidth="1"/>
    <col min="9742" max="9742" width="12" style="4" customWidth="1"/>
    <col min="9743" max="9743" width="8.5703125" style="4"/>
    <col min="9744" max="9744" width="12" style="4" customWidth="1"/>
    <col min="9745" max="9745" width="11.42578125" style="4" customWidth="1"/>
    <col min="9746" max="9747" width="12" style="4" customWidth="1"/>
    <col min="9748" max="9984" width="8.5703125" style="4"/>
    <col min="9985" max="9985" width="13.28515625" style="4" bestFit="1" customWidth="1"/>
    <col min="9986" max="9986" width="16.28515625" style="4" customWidth="1"/>
    <col min="9987" max="9987" width="15.28515625" style="4" customWidth="1"/>
    <col min="9988" max="9988" width="14.42578125" style="4" customWidth="1"/>
    <col min="9989" max="9989" width="14.28515625" style="4" bestFit="1" customWidth="1"/>
    <col min="9990" max="9990" width="12.7109375" style="4" customWidth="1"/>
    <col min="9991" max="9991" width="19" style="4" customWidth="1"/>
    <col min="9992" max="9992" width="13" style="4" customWidth="1"/>
    <col min="9993" max="9993" width="11.7109375" style="4" customWidth="1"/>
    <col min="9994" max="9994" width="12.7109375" style="4" customWidth="1"/>
    <col min="9995" max="9995" width="16.28515625" style="4" customWidth="1"/>
    <col min="9996" max="9996" width="12.5703125" style="4" customWidth="1"/>
    <col min="9997" max="9997" width="17.5703125" style="4" customWidth="1"/>
    <col min="9998" max="9998" width="12" style="4" customWidth="1"/>
    <col min="9999" max="9999" width="8.5703125" style="4"/>
    <col min="10000" max="10000" width="12" style="4" customWidth="1"/>
    <col min="10001" max="10001" width="11.42578125" style="4" customWidth="1"/>
    <col min="10002" max="10003" width="12" style="4" customWidth="1"/>
    <col min="10004" max="10240" width="8.5703125" style="4"/>
    <col min="10241" max="10241" width="13.28515625" style="4" bestFit="1" customWidth="1"/>
    <col min="10242" max="10242" width="16.28515625" style="4" customWidth="1"/>
    <col min="10243" max="10243" width="15.28515625" style="4" customWidth="1"/>
    <col min="10244" max="10244" width="14.42578125" style="4" customWidth="1"/>
    <col min="10245" max="10245" width="14.28515625" style="4" bestFit="1" customWidth="1"/>
    <col min="10246" max="10246" width="12.7109375" style="4" customWidth="1"/>
    <col min="10247" max="10247" width="19" style="4" customWidth="1"/>
    <col min="10248" max="10248" width="13" style="4" customWidth="1"/>
    <col min="10249" max="10249" width="11.7109375" style="4" customWidth="1"/>
    <col min="10250" max="10250" width="12.7109375" style="4" customWidth="1"/>
    <col min="10251" max="10251" width="16.28515625" style="4" customWidth="1"/>
    <col min="10252" max="10252" width="12.5703125" style="4" customWidth="1"/>
    <col min="10253" max="10253" width="17.5703125" style="4" customWidth="1"/>
    <col min="10254" max="10254" width="12" style="4" customWidth="1"/>
    <col min="10255" max="10255" width="8.5703125" style="4"/>
    <col min="10256" max="10256" width="12" style="4" customWidth="1"/>
    <col min="10257" max="10257" width="11.42578125" style="4" customWidth="1"/>
    <col min="10258" max="10259" width="12" style="4" customWidth="1"/>
    <col min="10260" max="10496" width="8.5703125" style="4"/>
    <col min="10497" max="10497" width="13.28515625" style="4" bestFit="1" customWidth="1"/>
    <col min="10498" max="10498" width="16.28515625" style="4" customWidth="1"/>
    <col min="10499" max="10499" width="15.28515625" style="4" customWidth="1"/>
    <col min="10500" max="10500" width="14.42578125" style="4" customWidth="1"/>
    <col min="10501" max="10501" width="14.28515625" style="4" bestFit="1" customWidth="1"/>
    <col min="10502" max="10502" width="12.7109375" style="4" customWidth="1"/>
    <col min="10503" max="10503" width="19" style="4" customWidth="1"/>
    <col min="10504" max="10504" width="13" style="4" customWidth="1"/>
    <col min="10505" max="10505" width="11.7109375" style="4" customWidth="1"/>
    <col min="10506" max="10506" width="12.7109375" style="4" customWidth="1"/>
    <col min="10507" max="10507" width="16.28515625" style="4" customWidth="1"/>
    <col min="10508" max="10508" width="12.5703125" style="4" customWidth="1"/>
    <col min="10509" max="10509" width="17.5703125" style="4" customWidth="1"/>
    <col min="10510" max="10510" width="12" style="4" customWidth="1"/>
    <col min="10511" max="10511" width="8.5703125" style="4"/>
    <col min="10512" max="10512" width="12" style="4" customWidth="1"/>
    <col min="10513" max="10513" width="11.42578125" style="4" customWidth="1"/>
    <col min="10514" max="10515" width="12" style="4" customWidth="1"/>
    <col min="10516" max="10752" width="8.5703125" style="4"/>
    <col min="10753" max="10753" width="13.28515625" style="4" bestFit="1" customWidth="1"/>
    <col min="10754" max="10754" width="16.28515625" style="4" customWidth="1"/>
    <col min="10755" max="10755" width="15.28515625" style="4" customWidth="1"/>
    <col min="10756" max="10756" width="14.42578125" style="4" customWidth="1"/>
    <col min="10757" max="10757" width="14.28515625" style="4" bestFit="1" customWidth="1"/>
    <col min="10758" max="10758" width="12.7109375" style="4" customWidth="1"/>
    <col min="10759" max="10759" width="19" style="4" customWidth="1"/>
    <col min="10760" max="10760" width="13" style="4" customWidth="1"/>
    <col min="10761" max="10761" width="11.7109375" style="4" customWidth="1"/>
    <col min="10762" max="10762" width="12.7109375" style="4" customWidth="1"/>
    <col min="10763" max="10763" width="16.28515625" style="4" customWidth="1"/>
    <col min="10764" max="10764" width="12.5703125" style="4" customWidth="1"/>
    <col min="10765" max="10765" width="17.5703125" style="4" customWidth="1"/>
    <col min="10766" max="10766" width="12" style="4" customWidth="1"/>
    <col min="10767" max="10767" width="8.5703125" style="4"/>
    <col min="10768" max="10768" width="12" style="4" customWidth="1"/>
    <col min="10769" max="10769" width="11.42578125" style="4" customWidth="1"/>
    <col min="10770" max="10771" width="12" style="4" customWidth="1"/>
    <col min="10772" max="11008" width="8.5703125" style="4"/>
    <col min="11009" max="11009" width="13.28515625" style="4" bestFit="1" customWidth="1"/>
    <col min="11010" max="11010" width="16.28515625" style="4" customWidth="1"/>
    <col min="11011" max="11011" width="15.28515625" style="4" customWidth="1"/>
    <col min="11012" max="11012" width="14.42578125" style="4" customWidth="1"/>
    <col min="11013" max="11013" width="14.28515625" style="4" bestFit="1" customWidth="1"/>
    <col min="11014" max="11014" width="12.7109375" style="4" customWidth="1"/>
    <col min="11015" max="11015" width="19" style="4" customWidth="1"/>
    <col min="11016" max="11016" width="13" style="4" customWidth="1"/>
    <col min="11017" max="11017" width="11.7109375" style="4" customWidth="1"/>
    <col min="11018" max="11018" width="12.7109375" style="4" customWidth="1"/>
    <col min="11019" max="11019" width="16.28515625" style="4" customWidth="1"/>
    <col min="11020" max="11020" width="12.5703125" style="4" customWidth="1"/>
    <col min="11021" max="11021" width="17.5703125" style="4" customWidth="1"/>
    <col min="11022" max="11022" width="12" style="4" customWidth="1"/>
    <col min="11023" max="11023" width="8.5703125" style="4"/>
    <col min="11024" max="11024" width="12" style="4" customWidth="1"/>
    <col min="11025" max="11025" width="11.42578125" style="4" customWidth="1"/>
    <col min="11026" max="11027" width="12" style="4" customWidth="1"/>
    <col min="11028" max="11264" width="8.5703125" style="4"/>
    <col min="11265" max="11265" width="13.28515625" style="4" bestFit="1" customWidth="1"/>
    <col min="11266" max="11266" width="16.28515625" style="4" customWidth="1"/>
    <col min="11267" max="11267" width="15.28515625" style="4" customWidth="1"/>
    <col min="11268" max="11268" width="14.42578125" style="4" customWidth="1"/>
    <col min="11269" max="11269" width="14.28515625" style="4" bestFit="1" customWidth="1"/>
    <col min="11270" max="11270" width="12.7109375" style="4" customWidth="1"/>
    <col min="11271" max="11271" width="19" style="4" customWidth="1"/>
    <col min="11272" max="11272" width="13" style="4" customWidth="1"/>
    <col min="11273" max="11273" width="11.7109375" style="4" customWidth="1"/>
    <col min="11274" max="11274" width="12.7109375" style="4" customWidth="1"/>
    <col min="11275" max="11275" width="16.28515625" style="4" customWidth="1"/>
    <col min="11276" max="11276" width="12.5703125" style="4" customWidth="1"/>
    <col min="11277" max="11277" width="17.5703125" style="4" customWidth="1"/>
    <col min="11278" max="11278" width="12" style="4" customWidth="1"/>
    <col min="11279" max="11279" width="8.5703125" style="4"/>
    <col min="11280" max="11280" width="12" style="4" customWidth="1"/>
    <col min="11281" max="11281" width="11.42578125" style="4" customWidth="1"/>
    <col min="11282" max="11283" width="12" style="4" customWidth="1"/>
    <col min="11284" max="11520" width="8.5703125" style="4"/>
    <col min="11521" max="11521" width="13.28515625" style="4" bestFit="1" customWidth="1"/>
    <col min="11522" max="11522" width="16.28515625" style="4" customWidth="1"/>
    <col min="11523" max="11523" width="15.28515625" style="4" customWidth="1"/>
    <col min="11524" max="11524" width="14.42578125" style="4" customWidth="1"/>
    <col min="11525" max="11525" width="14.28515625" style="4" bestFit="1" customWidth="1"/>
    <col min="11526" max="11526" width="12.7109375" style="4" customWidth="1"/>
    <col min="11527" max="11527" width="19" style="4" customWidth="1"/>
    <col min="11528" max="11528" width="13" style="4" customWidth="1"/>
    <col min="11529" max="11529" width="11.7109375" style="4" customWidth="1"/>
    <col min="11530" max="11530" width="12.7109375" style="4" customWidth="1"/>
    <col min="11531" max="11531" width="16.28515625" style="4" customWidth="1"/>
    <col min="11532" max="11532" width="12.5703125" style="4" customWidth="1"/>
    <col min="11533" max="11533" width="17.5703125" style="4" customWidth="1"/>
    <col min="11534" max="11534" width="12" style="4" customWidth="1"/>
    <col min="11535" max="11535" width="8.5703125" style="4"/>
    <col min="11536" max="11536" width="12" style="4" customWidth="1"/>
    <col min="11537" max="11537" width="11.42578125" style="4" customWidth="1"/>
    <col min="11538" max="11539" width="12" style="4" customWidth="1"/>
    <col min="11540" max="11776" width="8.5703125" style="4"/>
    <col min="11777" max="11777" width="13.28515625" style="4" bestFit="1" customWidth="1"/>
    <col min="11778" max="11778" width="16.28515625" style="4" customWidth="1"/>
    <col min="11779" max="11779" width="15.28515625" style="4" customWidth="1"/>
    <col min="11780" max="11780" width="14.42578125" style="4" customWidth="1"/>
    <col min="11781" max="11781" width="14.28515625" style="4" bestFit="1" customWidth="1"/>
    <col min="11782" max="11782" width="12.7109375" style="4" customWidth="1"/>
    <col min="11783" max="11783" width="19" style="4" customWidth="1"/>
    <col min="11784" max="11784" width="13" style="4" customWidth="1"/>
    <col min="11785" max="11785" width="11.7109375" style="4" customWidth="1"/>
    <col min="11786" max="11786" width="12.7109375" style="4" customWidth="1"/>
    <col min="11787" max="11787" width="16.28515625" style="4" customWidth="1"/>
    <col min="11788" max="11788" width="12.5703125" style="4" customWidth="1"/>
    <col min="11789" max="11789" width="17.5703125" style="4" customWidth="1"/>
    <col min="11790" max="11790" width="12" style="4" customWidth="1"/>
    <col min="11791" max="11791" width="8.5703125" style="4"/>
    <col min="11792" max="11792" width="12" style="4" customWidth="1"/>
    <col min="11793" max="11793" width="11.42578125" style="4" customWidth="1"/>
    <col min="11794" max="11795" width="12" style="4" customWidth="1"/>
    <col min="11796" max="12032" width="8.5703125" style="4"/>
    <col min="12033" max="12033" width="13.28515625" style="4" bestFit="1" customWidth="1"/>
    <col min="12034" max="12034" width="16.28515625" style="4" customWidth="1"/>
    <col min="12035" max="12035" width="15.28515625" style="4" customWidth="1"/>
    <col min="12036" max="12036" width="14.42578125" style="4" customWidth="1"/>
    <col min="12037" max="12037" width="14.28515625" style="4" bestFit="1" customWidth="1"/>
    <col min="12038" max="12038" width="12.7109375" style="4" customWidth="1"/>
    <col min="12039" max="12039" width="19" style="4" customWidth="1"/>
    <col min="12040" max="12040" width="13" style="4" customWidth="1"/>
    <col min="12041" max="12041" width="11.7109375" style="4" customWidth="1"/>
    <col min="12042" max="12042" width="12.7109375" style="4" customWidth="1"/>
    <col min="12043" max="12043" width="16.28515625" style="4" customWidth="1"/>
    <col min="12044" max="12044" width="12.5703125" style="4" customWidth="1"/>
    <col min="12045" max="12045" width="17.5703125" style="4" customWidth="1"/>
    <col min="12046" max="12046" width="12" style="4" customWidth="1"/>
    <col min="12047" max="12047" width="8.5703125" style="4"/>
    <col min="12048" max="12048" width="12" style="4" customWidth="1"/>
    <col min="12049" max="12049" width="11.42578125" style="4" customWidth="1"/>
    <col min="12050" max="12051" width="12" style="4" customWidth="1"/>
    <col min="12052" max="12288" width="8.5703125" style="4"/>
    <col min="12289" max="12289" width="13.28515625" style="4" bestFit="1" customWidth="1"/>
    <col min="12290" max="12290" width="16.28515625" style="4" customWidth="1"/>
    <col min="12291" max="12291" width="15.28515625" style="4" customWidth="1"/>
    <col min="12292" max="12292" width="14.42578125" style="4" customWidth="1"/>
    <col min="12293" max="12293" width="14.28515625" style="4" bestFit="1" customWidth="1"/>
    <col min="12294" max="12294" width="12.7109375" style="4" customWidth="1"/>
    <col min="12295" max="12295" width="19" style="4" customWidth="1"/>
    <col min="12296" max="12296" width="13" style="4" customWidth="1"/>
    <col min="12297" max="12297" width="11.7109375" style="4" customWidth="1"/>
    <col min="12298" max="12298" width="12.7109375" style="4" customWidth="1"/>
    <col min="12299" max="12299" width="16.28515625" style="4" customWidth="1"/>
    <col min="12300" max="12300" width="12.5703125" style="4" customWidth="1"/>
    <col min="12301" max="12301" width="17.5703125" style="4" customWidth="1"/>
    <col min="12302" max="12302" width="12" style="4" customWidth="1"/>
    <col min="12303" max="12303" width="8.5703125" style="4"/>
    <col min="12304" max="12304" width="12" style="4" customWidth="1"/>
    <col min="12305" max="12305" width="11.42578125" style="4" customWidth="1"/>
    <col min="12306" max="12307" width="12" style="4" customWidth="1"/>
    <col min="12308" max="12544" width="8.5703125" style="4"/>
    <col min="12545" max="12545" width="13.28515625" style="4" bestFit="1" customWidth="1"/>
    <col min="12546" max="12546" width="16.28515625" style="4" customWidth="1"/>
    <col min="12547" max="12547" width="15.28515625" style="4" customWidth="1"/>
    <col min="12548" max="12548" width="14.42578125" style="4" customWidth="1"/>
    <col min="12549" max="12549" width="14.28515625" style="4" bestFit="1" customWidth="1"/>
    <col min="12550" max="12550" width="12.7109375" style="4" customWidth="1"/>
    <col min="12551" max="12551" width="19" style="4" customWidth="1"/>
    <col min="12552" max="12552" width="13" style="4" customWidth="1"/>
    <col min="12553" max="12553" width="11.7109375" style="4" customWidth="1"/>
    <col min="12554" max="12554" width="12.7109375" style="4" customWidth="1"/>
    <col min="12555" max="12555" width="16.28515625" style="4" customWidth="1"/>
    <col min="12556" max="12556" width="12.5703125" style="4" customWidth="1"/>
    <col min="12557" max="12557" width="17.5703125" style="4" customWidth="1"/>
    <col min="12558" max="12558" width="12" style="4" customWidth="1"/>
    <col min="12559" max="12559" width="8.5703125" style="4"/>
    <col min="12560" max="12560" width="12" style="4" customWidth="1"/>
    <col min="12561" max="12561" width="11.42578125" style="4" customWidth="1"/>
    <col min="12562" max="12563" width="12" style="4" customWidth="1"/>
    <col min="12564" max="12800" width="8.5703125" style="4"/>
    <col min="12801" max="12801" width="13.28515625" style="4" bestFit="1" customWidth="1"/>
    <col min="12802" max="12802" width="16.28515625" style="4" customWidth="1"/>
    <col min="12803" max="12803" width="15.28515625" style="4" customWidth="1"/>
    <col min="12804" max="12804" width="14.42578125" style="4" customWidth="1"/>
    <col min="12805" max="12805" width="14.28515625" style="4" bestFit="1" customWidth="1"/>
    <col min="12806" max="12806" width="12.7109375" style="4" customWidth="1"/>
    <col min="12807" max="12807" width="19" style="4" customWidth="1"/>
    <col min="12808" max="12808" width="13" style="4" customWidth="1"/>
    <col min="12809" max="12809" width="11.7109375" style="4" customWidth="1"/>
    <col min="12810" max="12810" width="12.7109375" style="4" customWidth="1"/>
    <col min="12811" max="12811" width="16.28515625" style="4" customWidth="1"/>
    <col min="12812" max="12812" width="12.5703125" style="4" customWidth="1"/>
    <col min="12813" max="12813" width="17.5703125" style="4" customWidth="1"/>
    <col min="12814" max="12814" width="12" style="4" customWidth="1"/>
    <col min="12815" max="12815" width="8.5703125" style="4"/>
    <col min="12816" max="12816" width="12" style="4" customWidth="1"/>
    <col min="12817" max="12817" width="11.42578125" style="4" customWidth="1"/>
    <col min="12818" max="12819" width="12" style="4" customWidth="1"/>
    <col min="12820" max="13056" width="8.5703125" style="4"/>
    <col min="13057" max="13057" width="13.28515625" style="4" bestFit="1" customWidth="1"/>
    <col min="13058" max="13058" width="16.28515625" style="4" customWidth="1"/>
    <col min="13059" max="13059" width="15.28515625" style="4" customWidth="1"/>
    <col min="13060" max="13060" width="14.42578125" style="4" customWidth="1"/>
    <col min="13061" max="13061" width="14.28515625" style="4" bestFit="1" customWidth="1"/>
    <col min="13062" max="13062" width="12.7109375" style="4" customWidth="1"/>
    <col min="13063" max="13063" width="19" style="4" customWidth="1"/>
    <col min="13064" max="13064" width="13" style="4" customWidth="1"/>
    <col min="13065" max="13065" width="11.7109375" style="4" customWidth="1"/>
    <col min="13066" max="13066" width="12.7109375" style="4" customWidth="1"/>
    <col min="13067" max="13067" width="16.28515625" style="4" customWidth="1"/>
    <col min="13068" max="13068" width="12.5703125" style="4" customWidth="1"/>
    <col min="13069" max="13069" width="17.5703125" style="4" customWidth="1"/>
    <col min="13070" max="13070" width="12" style="4" customWidth="1"/>
    <col min="13071" max="13071" width="8.5703125" style="4"/>
    <col min="13072" max="13072" width="12" style="4" customWidth="1"/>
    <col min="13073" max="13073" width="11.42578125" style="4" customWidth="1"/>
    <col min="13074" max="13075" width="12" style="4" customWidth="1"/>
    <col min="13076" max="13312" width="8.5703125" style="4"/>
    <col min="13313" max="13313" width="13.28515625" style="4" bestFit="1" customWidth="1"/>
    <col min="13314" max="13314" width="16.28515625" style="4" customWidth="1"/>
    <col min="13315" max="13315" width="15.28515625" style="4" customWidth="1"/>
    <col min="13316" max="13316" width="14.42578125" style="4" customWidth="1"/>
    <col min="13317" max="13317" width="14.28515625" style="4" bestFit="1" customWidth="1"/>
    <col min="13318" max="13318" width="12.7109375" style="4" customWidth="1"/>
    <col min="13319" max="13319" width="19" style="4" customWidth="1"/>
    <col min="13320" max="13320" width="13" style="4" customWidth="1"/>
    <col min="13321" max="13321" width="11.7109375" style="4" customWidth="1"/>
    <col min="13322" max="13322" width="12.7109375" style="4" customWidth="1"/>
    <col min="13323" max="13323" width="16.28515625" style="4" customWidth="1"/>
    <col min="13324" max="13324" width="12.5703125" style="4" customWidth="1"/>
    <col min="13325" max="13325" width="17.5703125" style="4" customWidth="1"/>
    <col min="13326" max="13326" width="12" style="4" customWidth="1"/>
    <col min="13327" max="13327" width="8.5703125" style="4"/>
    <col min="13328" max="13328" width="12" style="4" customWidth="1"/>
    <col min="13329" max="13329" width="11.42578125" style="4" customWidth="1"/>
    <col min="13330" max="13331" width="12" style="4" customWidth="1"/>
    <col min="13332" max="13568" width="8.5703125" style="4"/>
    <col min="13569" max="13569" width="13.28515625" style="4" bestFit="1" customWidth="1"/>
    <col min="13570" max="13570" width="16.28515625" style="4" customWidth="1"/>
    <col min="13571" max="13571" width="15.28515625" style="4" customWidth="1"/>
    <col min="13572" max="13572" width="14.42578125" style="4" customWidth="1"/>
    <col min="13573" max="13573" width="14.28515625" style="4" bestFit="1" customWidth="1"/>
    <col min="13574" max="13574" width="12.7109375" style="4" customWidth="1"/>
    <col min="13575" max="13575" width="19" style="4" customWidth="1"/>
    <col min="13576" max="13576" width="13" style="4" customWidth="1"/>
    <col min="13577" max="13577" width="11.7109375" style="4" customWidth="1"/>
    <col min="13578" max="13578" width="12.7109375" style="4" customWidth="1"/>
    <col min="13579" max="13579" width="16.28515625" style="4" customWidth="1"/>
    <col min="13580" max="13580" width="12.5703125" style="4" customWidth="1"/>
    <col min="13581" max="13581" width="17.5703125" style="4" customWidth="1"/>
    <col min="13582" max="13582" width="12" style="4" customWidth="1"/>
    <col min="13583" max="13583" width="8.5703125" style="4"/>
    <col min="13584" max="13584" width="12" style="4" customWidth="1"/>
    <col min="13585" max="13585" width="11.42578125" style="4" customWidth="1"/>
    <col min="13586" max="13587" width="12" style="4" customWidth="1"/>
    <col min="13588" max="13824" width="8.5703125" style="4"/>
    <col min="13825" max="13825" width="13.28515625" style="4" bestFit="1" customWidth="1"/>
    <col min="13826" max="13826" width="16.28515625" style="4" customWidth="1"/>
    <col min="13827" max="13827" width="15.28515625" style="4" customWidth="1"/>
    <col min="13828" max="13828" width="14.42578125" style="4" customWidth="1"/>
    <col min="13829" max="13829" width="14.28515625" style="4" bestFit="1" customWidth="1"/>
    <col min="13830" max="13830" width="12.7109375" style="4" customWidth="1"/>
    <col min="13831" max="13831" width="19" style="4" customWidth="1"/>
    <col min="13832" max="13832" width="13" style="4" customWidth="1"/>
    <col min="13833" max="13833" width="11.7109375" style="4" customWidth="1"/>
    <col min="13834" max="13834" width="12.7109375" style="4" customWidth="1"/>
    <col min="13835" max="13835" width="16.28515625" style="4" customWidth="1"/>
    <col min="13836" max="13836" width="12.5703125" style="4" customWidth="1"/>
    <col min="13837" max="13837" width="17.5703125" style="4" customWidth="1"/>
    <col min="13838" max="13838" width="12" style="4" customWidth="1"/>
    <col min="13839" max="13839" width="8.5703125" style="4"/>
    <col min="13840" max="13840" width="12" style="4" customWidth="1"/>
    <col min="13841" max="13841" width="11.42578125" style="4" customWidth="1"/>
    <col min="13842" max="13843" width="12" style="4" customWidth="1"/>
    <col min="13844" max="14080" width="8.5703125" style="4"/>
    <col min="14081" max="14081" width="13.28515625" style="4" bestFit="1" customWidth="1"/>
    <col min="14082" max="14082" width="16.28515625" style="4" customWidth="1"/>
    <col min="14083" max="14083" width="15.28515625" style="4" customWidth="1"/>
    <col min="14084" max="14084" width="14.42578125" style="4" customWidth="1"/>
    <col min="14085" max="14085" width="14.28515625" style="4" bestFit="1" customWidth="1"/>
    <col min="14086" max="14086" width="12.7109375" style="4" customWidth="1"/>
    <col min="14087" max="14087" width="19" style="4" customWidth="1"/>
    <col min="14088" max="14088" width="13" style="4" customWidth="1"/>
    <col min="14089" max="14089" width="11.7109375" style="4" customWidth="1"/>
    <col min="14090" max="14090" width="12.7109375" style="4" customWidth="1"/>
    <col min="14091" max="14091" width="16.28515625" style="4" customWidth="1"/>
    <col min="14092" max="14092" width="12.5703125" style="4" customWidth="1"/>
    <col min="14093" max="14093" width="17.5703125" style="4" customWidth="1"/>
    <col min="14094" max="14094" width="12" style="4" customWidth="1"/>
    <col min="14095" max="14095" width="8.5703125" style="4"/>
    <col min="14096" max="14096" width="12" style="4" customWidth="1"/>
    <col min="14097" max="14097" width="11.42578125" style="4" customWidth="1"/>
    <col min="14098" max="14099" width="12" style="4" customWidth="1"/>
    <col min="14100" max="14336" width="8.5703125" style="4"/>
    <col min="14337" max="14337" width="13.28515625" style="4" bestFit="1" customWidth="1"/>
    <col min="14338" max="14338" width="16.28515625" style="4" customWidth="1"/>
    <col min="14339" max="14339" width="15.28515625" style="4" customWidth="1"/>
    <col min="14340" max="14340" width="14.42578125" style="4" customWidth="1"/>
    <col min="14341" max="14341" width="14.28515625" style="4" bestFit="1" customWidth="1"/>
    <col min="14342" max="14342" width="12.7109375" style="4" customWidth="1"/>
    <col min="14343" max="14343" width="19" style="4" customWidth="1"/>
    <col min="14344" max="14344" width="13" style="4" customWidth="1"/>
    <col min="14345" max="14345" width="11.7109375" style="4" customWidth="1"/>
    <col min="14346" max="14346" width="12.7109375" style="4" customWidth="1"/>
    <col min="14347" max="14347" width="16.28515625" style="4" customWidth="1"/>
    <col min="14348" max="14348" width="12.5703125" style="4" customWidth="1"/>
    <col min="14349" max="14349" width="17.5703125" style="4" customWidth="1"/>
    <col min="14350" max="14350" width="12" style="4" customWidth="1"/>
    <col min="14351" max="14351" width="8.5703125" style="4"/>
    <col min="14352" max="14352" width="12" style="4" customWidth="1"/>
    <col min="14353" max="14353" width="11.42578125" style="4" customWidth="1"/>
    <col min="14354" max="14355" width="12" style="4" customWidth="1"/>
    <col min="14356" max="14592" width="8.5703125" style="4"/>
    <col min="14593" max="14593" width="13.28515625" style="4" bestFit="1" customWidth="1"/>
    <col min="14594" max="14594" width="16.28515625" style="4" customWidth="1"/>
    <col min="14595" max="14595" width="15.28515625" style="4" customWidth="1"/>
    <col min="14596" max="14596" width="14.42578125" style="4" customWidth="1"/>
    <col min="14597" max="14597" width="14.28515625" style="4" bestFit="1" customWidth="1"/>
    <col min="14598" max="14598" width="12.7109375" style="4" customWidth="1"/>
    <col min="14599" max="14599" width="19" style="4" customWidth="1"/>
    <col min="14600" max="14600" width="13" style="4" customWidth="1"/>
    <col min="14601" max="14601" width="11.7109375" style="4" customWidth="1"/>
    <col min="14602" max="14602" width="12.7109375" style="4" customWidth="1"/>
    <col min="14603" max="14603" width="16.28515625" style="4" customWidth="1"/>
    <col min="14604" max="14604" width="12.5703125" style="4" customWidth="1"/>
    <col min="14605" max="14605" width="17.5703125" style="4" customWidth="1"/>
    <col min="14606" max="14606" width="12" style="4" customWidth="1"/>
    <col min="14607" max="14607" width="8.5703125" style="4"/>
    <col min="14608" max="14608" width="12" style="4" customWidth="1"/>
    <col min="14609" max="14609" width="11.42578125" style="4" customWidth="1"/>
    <col min="14610" max="14611" width="12" style="4" customWidth="1"/>
    <col min="14612" max="14848" width="8.5703125" style="4"/>
    <col min="14849" max="14849" width="13.28515625" style="4" bestFit="1" customWidth="1"/>
    <col min="14850" max="14850" width="16.28515625" style="4" customWidth="1"/>
    <col min="14851" max="14851" width="15.28515625" style="4" customWidth="1"/>
    <col min="14852" max="14852" width="14.42578125" style="4" customWidth="1"/>
    <col min="14853" max="14853" width="14.28515625" style="4" bestFit="1" customWidth="1"/>
    <col min="14854" max="14854" width="12.7109375" style="4" customWidth="1"/>
    <col min="14855" max="14855" width="19" style="4" customWidth="1"/>
    <col min="14856" max="14856" width="13" style="4" customWidth="1"/>
    <col min="14857" max="14857" width="11.7109375" style="4" customWidth="1"/>
    <col min="14858" max="14858" width="12.7109375" style="4" customWidth="1"/>
    <col min="14859" max="14859" width="16.28515625" style="4" customWidth="1"/>
    <col min="14860" max="14860" width="12.5703125" style="4" customWidth="1"/>
    <col min="14861" max="14861" width="17.5703125" style="4" customWidth="1"/>
    <col min="14862" max="14862" width="12" style="4" customWidth="1"/>
    <col min="14863" max="14863" width="8.5703125" style="4"/>
    <col min="14864" max="14864" width="12" style="4" customWidth="1"/>
    <col min="14865" max="14865" width="11.42578125" style="4" customWidth="1"/>
    <col min="14866" max="14867" width="12" style="4" customWidth="1"/>
    <col min="14868" max="15104" width="8.5703125" style="4"/>
    <col min="15105" max="15105" width="13.28515625" style="4" bestFit="1" customWidth="1"/>
    <col min="15106" max="15106" width="16.28515625" style="4" customWidth="1"/>
    <col min="15107" max="15107" width="15.28515625" style="4" customWidth="1"/>
    <col min="15108" max="15108" width="14.42578125" style="4" customWidth="1"/>
    <col min="15109" max="15109" width="14.28515625" style="4" bestFit="1" customWidth="1"/>
    <col min="15110" max="15110" width="12.7109375" style="4" customWidth="1"/>
    <col min="15111" max="15111" width="19" style="4" customWidth="1"/>
    <col min="15112" max="15112" width="13" style="4" customWidth="1"/>
    <col min="15113" max="15113" width="11.7109375" style="4" customWidth="1"/>
    <col min="15114" max="15114" width="12.7109375" style="4" customWidth="1"/>
    <col min="15115" max="15115" width="16.28515625" style="4" customWidth="1"/>
    <col min="15116" max="15116" width="12.5703125" style="4" customWidth="1"/>
    <col min="15117" max="15117" width="17.5703125" style="4" customWidth="1"/>
    <col min="15118" max="15118" width="12" style="4" customWidth="1"/>
    <col min="15119" max="15119" width="8.5703125" style="4"/>
    <col min="15120" max="15120" width="12" style="4" customWidth="1"/>
    <col min="15121" max="15121" width="11.42578125" style="4" customWidth="1"/>
    <col min="15122" max="15123" width="12" style="4" customWidth="1"/>
    <col min="15124" max="15360" width="8.5703125" style="4"/>
    <col min="15361" max="15361" width="13.28515625" style="4" bestFit="1" customWidth="1"/>
    <col min="15362" max="15362" width="16.28515625" style="4" customWidth="1"/>
    <col min="15363" max="15363" width="15.28515625" style="4" customWidth="1"/>
    <col min="15364" max="15364" width="14.42578125" style="4" customWidth="1"/>
    <col min="15365" max="15365" width="14.28515625" style="4" bestFit="1" customWidth="1"/>
    <col min="15366" max="15366" width="12.7109375" style="4" customWidth="1"/>
    <col min="15367" max="15367" width="19" style="4" customWidth="1"/>
    <col min="15368" max="15368" width="13" style="4" customWidth="1"/>
    <col min="15369" max="15369" width="11.7109375" style="4" customWidth="1"/>
    <col min="15370" max="15370" width="12.7109375" style="4" customWidth="1"/>
    <col min="15371" max="15371" width="16.28515625" style="4" customWidth="1"/>
    <col min="15372" max="15372" width="12.5703125" style="4" customWidth="1"/>
    <col min="15373" max="15373" width="17.5703125" style="4" customWidth="1"/>
    <col min="15374" max="15374" width="12" style="4" customWidth="1"/>
    <col min="15375" max="15375" width="8.5703125" style="4"/>
    <col min="15376" max="15376" width="12" style="4" customWidth="1"/>
    <col min="15377" max="15377" width="11.42578125" style="4" customWidth="1"/>
    <col min="15378" max="15379" width="12" style="4" customWidth="1"/>
    <col min="15380" max="15616" width="8.5703125" style="4"/>
    <col min="15617" max="15617" width="13.28515625" style="4" bestFit="1" customWidth="1"/>
    <col min="15618" max="15618" width="16.28515625" style="4" customWidth="1"/>
    <col min="15619" max="15619" width="15.28515625" style="4" customWidth="1"/>
    <col min="15620" max="15620" width="14.42578125" style="4" customWidth="1"/>
    <col min="15621" max="15621" width="14.28515625" style="4" bestFit="1" customWidth="1"/>
    <col min="15622" max="15622" width="12.7109375" style="4" customWidth="1"/>
    <col min="15623" max="15623" width="19" style="4" customWidth="1"/>
    <col min="15624" max="15624" width="13" style="4" customWidth="1"/>
    <col min="15625" max="15625" width="11.7109375" style="4" customWidth="1"/>
    <col min="15626" max="15626" width="12.7109375" style="4" customWidth="1"/>
    <col min="15627" max="15627" width="16.28515625" style="4" customWidth="1"/>
    <col min="15628" max="15628" width="12.5703125" style="4" customWidth="1"/>
    <col min="15629" max="15629" width="17.5703125" style="4" customWidth="1"/>
    <col min="15630" max="15630" width="12" style="4" customWidth="1"/>
    <col min="15631" max="15631" width="8.5703125" style="4"/>
    <col min="15632" max="15632" width="12" style="4" customWidth="1"/>
    <col min="15633" max="15633" width="11.42578125" style="4" customWidth="1"/>
    <col min="15634" max="15635" width="12" style="4" customWidth="1"/>
    <col min="15636" max="15872" width="8.5703125" style="4"/>
    <col min="15873" max="15873" width="13.28515625" style="4" bestFit="1" customWidth="1"/>
    <col min="15874" max="15874" width="16.28515625" style="4" customWidth="1"/>
    <col min="15875" max="15875" width="15.28515625" style="4" customWidth="1"/>
    <col min="15876" max="15876" width="14.42578125" style="4" customWidth="1"/>
    <col min="15877" max="15877" width="14.28515625" style="4" bestFit="1" customWidth="1"/>
    <col min="15878" max="15878" width="12.7109375" style="4" customWidth="1"/>
    <col min="15879" max="15879" width="19" style="4" customWidth="1"/>
    <col min="15880" max="15880" width="13" style="4" customWidth="1"/>
    <col min="15881" max="15881" width="11.7109375" style="4" customWidth="1"/>
    <col min="15882" max="15882" width="12.7109375" style="4" customWidth="1"/>
    <col min="15883" max="15883" width="16.28515625" style="4" customWidth="1"/>
    <col min="15884" max="15884" width="12.5703125" style="4" customWidth="1"/>
    <col min="15885" max="15885" width="17.5703125" style="4" customWidth="1"/>
    <col min="15886" max="15886" width="12" style="4" customWidth="1"/>
    <col min="15887" max="15887" width="8.5703125" style="4"/>
    <col min="15888" max="15888" width="12" style="4" customWidth="1"/>
    <col min="15889" max="15889" width="11.42578125" style="4" customWidth="1"/>
    <col min="15890" max="15891" width="12" style="4" customWidth="1"/>
    <col min="15892" max="16128" width="8.5703125" style="4"/>
    <col min="16129" max="16129" width="13.28515625" style="4" bestFit="1" customWidth="1"/>
    <col min="16130" max="16130" width="16.28515625" style="4" customWidth="1"/>
    <col min="16131" max="16131" width="15.28515625" style="4" customWidth="1"/>
    <col min="16132" max="16132" width="14.42578125" style="4" customWidth="1"/>
    <col min="16133" max="16133" width="14.28515625" style="4" bestFit="1" customWidth="1"/>
    <col min="16134" max="16134" width="12.7109375" style="4" customWidth="1"/>
    <col min="16135" max="16135" width="19" style="4" customWidth="1"/>
    <col min="16136" max="16136" width="13" style="4" customWidth="1"/>
    <col min="16137" max="16137" width="11.7109375" style="4" customWidth="1"/>
    <col min="16138" max="16138" width="12.7109375" style="4" customWidth="1"/>
    <col min="16139" max="16139" width="16.28515625" style="4" customWidth="1"/>
    <col min="16140" max="16140" width="12.5703125" style="4" customWidth="1"/>
    <col min="16141" max="16141" width="17.5703125" style="4" customWidth="1"/>
    <col min="16142" max="16142" width="12" style="4" customWidth="1"/>
    <col min="16143" max="16143" width="8.5703125" style="4"/>
    <col min="16144" max="16144" width="12" style="4" customWidth="1"/>
    <col min="16145" max="16145" width="11.42578125" style="4" customWidth="1"/>
    <col min="16146" max="16147" width="12" style="4" customWidth="1"/>
    <col min="16148" max="16384" width="8.5703125" style="4"/>
  </cols>
  <sheetData>
    <row r="1" spans="1:16" ht="14.25" customHeight="1" x14ac:dyDescent="0.25">
      <c r="A1" s="270" t="s">
        <v>0</v>
      </c>
      <c r="B1" s="271"/>
      <c r="C1" s="271"/>
      <c r="D1" s="1"/>
      <c r="E1" s="2"/>
      <c r="F1" s="3"/>
      <c r="I1" s="272" t="s">
        <v>1</v>
      </c>
      <c r="J1" s="273"/>
      <c r="K1" s="273"/>
      <c r="L1" s="274"/>
      <c r="M1" s="5"/>
    </row>
    <row r="2" spans="1:16" ht="12.75" customHeight="1" x14ac:dyDescent="0.25">
      <c r="A2" s="276" t="s">
        <v>2</v>
      </c>
      <c r="B2" s="277"/>
      <c r="C2" s="277"/>
      <c r="D2" s="6"/>
      <c r="E2" s="7"/>
      <c r="F2" s="8"/>
      <c r="H2" s="9"/>
      <c r="I2" s="10"/>
      <c r="J2" s="11"/>
      <c r="K2" s="11"/>
      <c r="L2" s="12"/>
    </row>
    <row r="3" spans="1:16" ht="19.5" customHeight="1" thickBot="1" x14ac:dyDescent="0.3">
      <c r="A3" s="278" t="s">
        <v>3</v>
      </c>
      <c r="B3" s="279" t="s">
        <v>4</v>
      </c>
      <c r="C3" s="279" t="s">
        <v>4</v>
      </c>
      <c r="D3" s="13"/>
      <c r="E3" s="14"/>
      <c r="F3" s="15"/>
      <c r="I3" s="325" t="s">
        <v>153</v>
      </c>
      <c r="J3" s="326"/>
      <c r="K3" s="326"/>
      <c r="L3" s="327"/>
    </row>
    <row r="4" spans="1:16" ht="16.5" customHeight="1" x14ac:dyDescent="0.25">
      <c r="A4" s="19"/>
      <c r="B4" s="19"/>
      <c r="C4" s="19"/>
      <c r="D4" s="19"/>
      <c r="E4" s="19"/>
      <c r="F4" s="19"/>
      <c r="G4" s="19"/>
      <c r="H4" s="19"/>
      <c r="I4" s="19"/>
      <c r="J4" s="19"/>
      <c r="K4" s="19"/>
      <c r="L4" s="19"/>
      <c r="M4" s="21"/>
    </row>
    <row r="5" spans="1:16" ht="19.5" customHeight="1" x14ac:dyDescent="0.25">
      <c r="A5" s="323" t="s">
        <v>132</v>
      </c>
      <c r="B5" s="324"/>
      <c r="C5" s="324"/>
      <c r="D5" s="324"/>
      <c r="E5" s="324"/>
      <c r="F5" s="324"/>
      <c r="G5" s="324"/>
      <c r="H5" s="324"/>
      <c r="I5" s="324"/>
      <c r="J5" s="324"/>
      <c r="K5" s="324"/>
      <c r="L5" s="324"/>
      <c r="M5" s="324"/>
    </row>
    <row r="6" spans="1:16" ht="66" customHeight="1" x14ac:dyDescent="0.25">
      <c r="A6" s="266" t="s">
        <v>5</v>
      </c>
      <c r="B6" s="22" t="s">
        <v>6</v>
      </c>
      <c r="C6" s="22" t="s">
        <v>28</v>
      </c>
      <c r="D6" s="22" t="s">
        <v>145</v>
      </c>
      <c r="E6" s="22"/>
      <c r="F6" s="22"/>
      <c r="G6" s="22" t="s">
        <v>29</v>
      </c>
      <c r="H6" s="22" t="s">
        <v>30</v>
      </c>
      <c r="I6" s="22" t="s">
        <v>31</v>
      </c>
      <c r="J6" s="22" t="s">
        <v>32</v>
      </c>
      <c r="K6" s="122" t="s">
        <v>33</v>
      </c>
      <c r="L6" s="160" t="s">
        <v>47</v>
      </c>
      <c r="M6" s="160" t="s">
        <v>48</v>
      </c>
    </row>
    <row r="7" spans="1:16" ht="18" customHeight="1" x14ac:dyDescent="0.25">
      <c r="A7" s="266"/>
      <c r="B7" s="23" t="s">
        <v>87</v>
      </c>
      <c r="C7" s="72">
        <v>60102.87</v>
      </c>
      <c r="D7" s="73">
        <f>178.02*13</f>
        <v>2314.2600000000002</v>
      </c>
      <c r="E7" s="7"/>
      <c r="F7" s="102"/>
      <c r="G7" s="150">
        <f>+C7+D7</f>
        <v>62417.130000000005</v>
      </c>
      <c r="H7" s="68">
        <f>G7*24.2%</f>
        <v>15104.945460000001</v>
      </c>
      <c r="I7" s="68">
        <f>G7*7.1%*80%</f>
        <v>3545.2929839999997</v>
      </c>
      <c r="J7" s="68">
        <f>G7*8.5%</f>
        <v>5305.4560500000007</v>
      </c>
      <c r="K7" s="159">
        <f>+ROUND(+G7+H7+I7+J7,2)</f>
        <v>86372.82</v>
      </c>
      <c r="L7" s="83"/>
      <c r="M7" s="97">
        <f>+ROUND(K7*L7,2)</f>
        <v>0</v>
      </c>
    </row>
    <row r="8" spans="1:16" ht="18" customHeight="1" x14ac:dyDescent="0.25">
      <c r="A8" s="266"/>
      <c r="B8" s="23" t="s">
        <v>8</v>
      </c>
      <c r="C8" s="72">
        <v>47015.77</v>
      </c>
      <c r="D8" s="73">
        <f>139.22*13</f>
        <v>1809.86</v>
      </c>
      <c r="E8" s="29"/>
      <c r="F8" s="102"/>
      <c r="G8" s="150">
        <f>+C8+D8</f>
        <v>48825.63</v>
      </c>
      <c r="H8" s="68">
        <f>G8*24.2%</f>
        <v>11815.802459999999</v>
      </c>
      <c r="I8" s="68">
        <f>G8*7.1%*80%</f>
        <v>2773.2957839999999</v>
      </c>
      <c r="J8" s="68">
        <f>G8*8.5%</f>
        <v>4150.1785499999996</v>
      </c>
      <c r="K8" s="159">
        <f>+ROUND(+G8+H8+I8+J8,2)</f>
        <v>67564.91</v>
      </c>
      <c r="L8" s="83">
        <v>0</v>
      </c>
      <c r="M8" s="97">
        <f>+ROUND(K8*L8,2)</f>
        <v>0</v>
      </c>
      <c r="N8" s="25"/>
      <c r="P8" s="9"/>
    </row>
    <row r="9" spans="1:16" ht="14.25" customHeight="1" x14ac:dyDescent="0.25">
      <c r="A9" s="26"/>
      <c r="B9" s="27"/>
      <c r="C9" s="94"/>
      <c r="D9" s="94"/>
      <c r="E9" s="94"/>
      <c r="F9" s="94"/>
      <c r="G9" s="94"/>
      <c r="H9" s="94"/>
      <c r="I9" s="94"/>
      <c r="J9" s="94"/>
      <c r="K9" s="94"/>
      <c r="L9" s="95"/>
      <c r="M9" s="94"/>
      <c r="N9" s="25"/>
      <c r="O9" s="9"/>
      <c r="P9" s="9"/>
    </row>
    <row r="10" spans="1:16" ht="81" customHeight="1" x14ac:dyDescent="0.25">
      <c r="A10" s="266" t="s">
        <v>85</v>
      </c>
      <c r="B10" s="28"/>
      <c r="C10" s="22" t="s">
        <v>38</v>
      </c>
      <c r="D10" s="22" t="s">
        <v>146</v>
      </c>
      <c r="E10" s="22" t="s">
        <v>39</v>
      </c>
      <c r="F10" s="22" t="s">
        <v>73</v>
      </c>
      <c r="G10" s="22" t="s">
        <v>40</v>
      </c>
      <c r="H10" s="22" t="s">
        <v>30</v>
      </c>
      <c r="I10" s="22" t="s">
        <v>41</v>
      </c>
      <c r="J10" s="22" t="s">
        <v>42</v>
      </c>
      <c r="K10" s="122" t="s">
        <v>43</v>
      </c>
      <c r="L10" s="160" t="s">
        <v>47</v>
      </c>
      <c r="M10" s="160" t="s">
        <v>48</v>
      </c>
      <c r="P10" s="9"/>
    </row>
    <row r="11" spans="1:16" ht="15.75" customHeight="1" x14ac:dyDescent="0.25">
      <c r="A11" s="266"/>
      <c r="B11" s="29" t="s">
        <v>13</v>
      </c>
      <c r="C11" s="96">
        <v>23501.93</v>
      </c>
      <c r="D11" s="73">
        <f>75.38*12</f>
        <v>904.56</v>
      </c>
      <c r="E11" s="84"/>
      <c r="F11" s="74">
        <f>+ROUND((C11+D11+E11)/12,2)</f>
        <v>2033.87</v>
      </c>
      <c r="G11" s="84">
        <f>+F11+D11+C11+E11</f>
        <v>26440.36</v>
      </c>
      <c r="H11" s="93">
        <f>G11*24.2%</f>
        <v>6398.5671199999997</v>
      </c>
      <c r="I11" s="93">
        <f>G11*7.1%*80%</f>
        <v>1501.8124479999999</v>
      </c>
      <c r="J11" s="93">
        <f>G11*8.5%</f>
        <v>2247.4306000000001</v>
      </c>
      <c r="K11" s="159">
        <f>+ROUND(+G11+H11+I11+J11,2)</f>
        <v>36588.17</v>
      </c>
      <c r="L11" s="83">
        <v>0</v>
      </c>
      <c r="M11" s="97">
        <f>+ROUND(K11*L11,2)</f>
        <v>0</v>
      </c>
    </row>
    <row r="12" spans="1:16" x14ac:dyDescent="0.25">
      <c r="A12" s="266"/>
      <c r="B12" s="30"/>
      <c r="C12" s="78"/>
      <c r="D12" s="76"/>
      <c r="E12" s="81"/>
      <c r="F12" s="78"/>
      <c r="G12" s="78"/>
      <c r="H12" s="78"/>
      <c r="I12" s="78"/>
      <c r="J12" s="78"/>
      <c r="K12" s="78"/>
      <c r="L12" s="78"/>
      <c r="M12" s="78"/>
    </row>
    <row r="13" spans="1:16" x14ac:dyDescent="0.25">
      <c r="A13" s="266"/>
      <c r="B13" s="29" t="s">
        <v>14</v>
      </c>
      <c r="C13" s="96">
        <v>19351.97</v>
      </c>
      <c r="D13" s="73">
        <f>62.06*12</f>
        <v>744.72</v>
      </c>
      <c r="E13" s="84"/>
      <c r="F13" s="74">
        <f>+ROUND((C13+D13+E13)/12,2)</f>
        <v>1674.72</v>
      </c>
      <c r="G13" s="84">
        <f>+F13+D13+C13+E13</f>
        <v>21771.41</v>
      </c>
      <c r="H13" s="93">
        <f>G13*24.2%</f>
        <v>5268.6812199999995</v>
      </c>
      <c r="I13" s="93">
        <f>G13*7.1%*80%</f>
        <v>1236.616088</v>
      </c>
      <c r="J13" s="93">
        <f>G13*8.5%</f>
        <v>1850.5698500000001</v>
      </c>
      <c r="K13" s="159">
        <f>+ROUND(+G13+H13+I13+J13,2)</f>
        <v>30127.279999999999</v>
      </c>
      <c r="L13" s="83">
        <v>5</v>
      </c>
      <c r="M13" s="97">
        <f>+ROUND(K13*L13,2)</f>
        <v>150636.4</v>
      </c>
    </row>
    <row r="14" spans="1:16" x14ac:dyDescent="0.25">
      <c r="A14" s="266"/>
      <c r="B14" s="32"/>
      <c r="C14" s="81"/>
      <c r="D14" s="76"/>
      <c r="E14" s="81"/>
      <c r="F14" s="81"/>
      <c r="G14" s="78"/>
      <c r="H14" s="81"/>
      <c r="I14" s="81"/>
      <c r="J14" s="81"/>
      <c r="K14" s="81"/>
      <c r="L14" s="81"/>
      <c r="M14" s="81"/>
    </row>
    <row r="15" spans="1:16" x14ac:dyDescent="0.25">
      <c r="A15" s="266"/>
      <c r="B15" s="29" t="s">
        <v>15</v>
      </c>
      <c r="C15" s="96">
        <v>18390.84</v>
      </c>
      <c r="D15" s="73">
        <f>58.98*12</f>
        <v>707.76</v>
      </c>
      <c r="E15" s="84"/>
      <c r="F15" s="74">
        <f>+ROUND((C15+D15+E15)/12,2)</f>
        <v>1591.55</v>
      </c>
      <c r="G15" s="84">
        <f>+F15+D15+C15+E15</f>
        <v>20690.150000000001</v>
      </c>
      <c r="H15" s="93">
        <f>G15*24.2%</f>
        <v>5007.0163000000002</v>
      </c>
      <c r="I15" s="93">
        <f>G15*7.1%*80%</f>
        <v>1175.2005200000001</v>
      </c>
      <c r="J15" s="93">
        <f>G15*8.5%</f>
        <v>1758.6627500000002</v>
      </c>
      <c r="K15" s="159">
        <f>+ROUND(+G15+H15+I15+J15,2)</f>
        <v>28631.03</v>
      </c>
      <c r="L15" s="83">
        <v>5</v>
      </c>
      <c r="M15" s="97">
        <f>+ROUND(K15*L15,2)</f>
        <v>143155.15</v>
      </c>
    </row>
    <row r="16" spans="1:16" x14ac:dyDescent="0.25">
      <c r="A16" s="266"/>
      <c r="B16" s="30"/>
      <c r="C16" s="61"/>
      <c r="D16" s="76"/>
      <c r="E16" s="62"/>
      <c r="F16" s="61"/>
      <c r="G16" s="61"/>
      <c r="H16" s="63"/>
      <c r="I16" s="63"/>
      <c r="J16" s="63"/>
      <c r="K16" s="63"/>
      <c r="L16" s="63"/>
      <c r="M16" s="63"/>
    </row>
    <row r="17" spans="1:13" ht="33" customHeight="1" x14ac:dyDescent="0.25">
      <c r="B17" s="7"/>
      <c r="C17" s="64"/>
      <c r="D17" s="65"/>
      <c r="E17" s="65"/>
      <c r="F17" s="64"/>
      <c r="G17" s="25"/>
      <c r="H17" s="25"/>
      <c r="I17" s="66" t="s">
        <v>17</v>
      </c>
      <c r="J17" s="164" t="s">
        <v>18</v>
      </c>
      <c r="K17" s="165"/>
      <c r="L17" s="161">
        <f>+L7</f>
        <v>0</v>
      </c>
      <c r="M17" s="162">
        <f>+M7</f>
        <v>0</v>
      </c>
    </row>
    <row r="18" spans="1:13" ht="29.25" customHeight="1" x14ac:dyDescent="0.25">
      <c r="B18"/>
      <c r="C18"/>
      <c r="D18" s="7"/>
      <c r="E18" s="7"/>
      <c r="F18"/>
      <c r="G18"/>
      <c r="H18"/>
      <c r="I18" s="66" t="s">
        <v>17</v>
      </c>
      <c r="J18" s="145" t="s">
        <v>19</v>
      </c>
      <c r="K18" s="102"/>
      <c r="L18" s="163">
        <f>+SUM(L8:L16)</f>
        <v>10</v>
      </c>
      <c r="M18" s="97">
        <f>+SUM(M8:M16)</f>
        <v>293791.55</v>
      </c>
    </row>
    <row r="19" spans="1:13" ht="37.5" customHeight="1" x14ac:dyDescent="0.3">
      <c r="B19"/>
      <c r="C19"/>
      <c r="D19"/>
      <c r="E19"/>
      <c r="F19"/>
      <c r="G19"/>
      <c r="H19"/>
      <c r="I19"/>
      <c r="J19" s="179" t="s">
        <v>20</v>
      </c>
      <c r="K19" s="168"/>
      <c r="L19" s="146">
        <f>+SUM(L7:L16)</f>
        <v>10</v>
      </c>
      <c r="M19" s="147">
        <f>+SUM(M7:M16)</f>
        <v>293791.55</v>
      </c>
    </row>
    <row r="20" spans="1:13" ht="18.75" customHeight="1" x14ac:dyDescent="0.25">
      <c r="K20" s="31"/>
      <c r="L20" s="31"/>
      <c r="M20" s="31"/>
    </row>
    <row r="21" spans="1:13" ht="16.5" thickBot="1" x14ac:dyDescent="0.3"/>
    <row r="22" spans="1:13" ht="16.5" x14ac:dyDescent="0.25">
      <c r="A22" s="311" t="s">
        <v>63</v>
      </c>
      <c r="B22" s="312"/>
      <c r="C22" s="312"/>
      <c r="D22" s="312"/>
      <c r="E22" s="312"/>
      <c r="F22" s="312"/>
      <c r="G22" s="312"/>
      <c r="H22" s="312"/>
      <c r="I22" s="312"/>
      <c r="J22" s="312"/>
      <c r="K22" s="312"/>
      <c r="L22" s="312"/>
      <c r="M22" s="313"/>
    </row>
    <row r="23" spans="1:13" ht="44.25" customHeight="1" x14ac:dyDescent="0.25">
      <c r="A23" s="293" t="s">
        <v>139</v>
      </c>
      <c r="B23" s="293"/>
      <c r="C23" s="293"/>
      <c r="D23" s="293"/>
      <c r="E23" s="293"/>
      <c r="F23" s="293"/>
      <c r="G23" s="293"/>
      <c r="H23" s="293"/>
      <c r="I23" s="293"/>
      <c r="J23" s="293"/>
      <c r="K23" s="293"/>
      <c r="L23" s="293"/>
      <c r="M23" s="293"/>
    </row>
    <row r="24" spans="1:13" ht="51.75" customHeight="1" thickBot="1" x14ac:dyDescent="0.3">
      <c r="A24" s="328" t="s">
        <v>84</v>
      </c>
      <c r="B24" s="329"/>
      <c r="C24" s="329"/>
      <c r="D24" s="329"/>
      <c r="E24" s="329"/>
      <c r="F24" s="329"/>
      <c r="G24" s="329"/>
      <c r="H24" s="329"/>
      <c r="I24" s="329"/>
      <c r="J24" s="329"/>
      <c r="K24" s="329"/>
      <c r="L24" s="329"/>
      <c r="M24" s="330"/>
    </row>
  </sheetData>
  <sheetProtection selectLockedCells="1" selectUnlockedCells="1"/>
  <mergeCells count="11">
    <mergeCell ref="A6:A8"/>
    <mergeCell ref="A10:A16"/>
    <mergeCell ref="A22:M22"/>
    <mergeCell ref="A23:M23"/>
    <mergeCell ref="A24:M24"/>
    <mergeCell ref="A1:C1"/>
    <mergeCell ref="I1:L1"/>
    <mergeCell ref="A2:C2"/>
    <mergeCell ref="A3:C3"/>
    <mergeCell ref="A5:M5"/>
    <mergeCell ref="I3:L3"/>
  </mergeCells>
  <pageMargins left="0.45" right="0.47013888888888888" top="0.62013888888888891" bottom="0.47013888888888888" header="0.51180555555555551" footer="0.51180555555555551"/>
  <pageSetup paperSize="9" scale="69"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A7BB3-9079-474A-9902-E936509B599E}">
  <sheetPr>
    <tabColor theme="7"/>
    <pageSetUpPr fitToPage="1"/>
  </sheetPr>
  <dimension ref="A1:P24"/>
  <sheetViews>
    <sheetView showGridLines="0" topLeftCell="A4" zoomScale="90" zoomScaleNormal="90" workbookViewId="0">
      <selection activeCell="A5" sqref="A5:M5"/>
    </sheetView>
  </sheetViews>
  <sheetFormatPr defaultColWidth="8.5703125" defaultRowHeight="15.75" x14ac:dyDescent="0.25"/>
  <cols>
    <col min="1" max="1" width="8.5703125" style="4" customWidth="1"/>
    <col min="2" max="2" width="13.28515625" style="4" bestFit="1" customWidth="1"/>
    <col min="3" max="3" width="16.28515625" style="4" customWidth="1"/>
    <col min="4" max="4" width="22" style="4" customWidth="1"/>
    <col min="5" max="5" width="14.42578125" style="4" customWidth="1"/>
    <col min="6" max="6" width="14.28515625" style="4" bestFit="1" customWidth="1"/>
    <col min="7" max="7" width="12.7109375" style="4" customWidth="1"/>
    <col min="8" max="8" width="19" style="4" customWidth="1"/>
    <col min="9" max="9" width="13" style="4" customWidth="1"/>
    <col min="10" max="10" width="11.7109375" style="4" customWidth="1"/>
    <col min="11" max="11" width="18.5703125" style="4" customWidth="1"/>
    <col min="12" max="12" width="16.28515625" style="4" customWidth="1"/>
    <col min="13" max="13" width="17.7109375" style="4" customWidth="1"/>
    <col min="14" max="14" width="12" style="4" customWidth="1"/>
    <col min="15" max="15" width="8.5703125" style="4"/>
    <col min="16" max="16" width="12" style="4" customWidth="1"/>
    <col min="17" max="17" width="11.42578125" style="4" customWidth="1"/>
    <col min="18" max="19" width="12" style="4" customWidth="1"/>
    <col min="20" max="256" width="8.5703125" style="4"/>
    <col min="257" max="257" width="13.28515625" style="4" bestFit="1" customWidth="1"/>
    <col min="258" max="258" width="16.28515625" style="4" customWidth="1"/>
    <col min="259" max="259" width="15.28515625" style="4" customWidth="1"/>
    <col min="260" max="260" width="14.42578125" style="4" customWidth="1"/>
    <col min="261" max="261" width="14.28515625" style="4" bestFit="1" customWidth="1"/>
    <col min="262" max="262" width="12.7109375" style="4" customWidth="1"/>
    <col min="263" max="263" width="19" style="4" customWidth="1"/>
    <col min="264" max="264" width="13" style="4" customWidth="1"/>
    <col min="265" max="265" width="11.7109375" style="4" customWidth="1"/>
    <col min="266" max="266" width="12.7109375" style="4" customWidth="1"/>
    <col min="267" max="267" width="16.28515625" style="4" customWidth="1"/>
    <col min="268" max="268" width="12.5703125" style="4" customWidth="1"/>
    <col min="269" max="269" width="17.5703125" style="4" customWidth="1"/>
    <col min="270" max="270" width="12" style="4" customWidth="1"/>
    <col min="271" max="271" width="8.5703125" style="4"/>
    <col min="272" max="272" width="12" style="4" customWidth="1"/>
    <col min="273" max="273" width="11.42578125" style="4" customWidth="1"/>
    <col min="274" max="275" width="12" style="4" customWidth="1"/>
    <col min="276" max="512" width="8.5703125" style="4"/>
    <col min="513" max="513" width="13.28515625" style="4" bestFit="1" customWidth="1"/>
    <col min="514" max="514" width="16.28515625" style="4" customWidth="1"/>
    <col min="515" max="515" width="15.28515625" style="4" customWidth="1"/>
    <col min="516" max="516" width="14.42578125" style="4" customWidth="1"/>
    <col min="517" max="517" width="14.28515625" style="4" bestFit="1" customWidth="1"/>
    <col min="518" max="518" width="12.7109375" style="4" customWidth="1"/>
    <col min="519" max="519" width="19" style="4" customWidth="1"/>
    <col min="520" max="520" width="13" style="4" customWidth="1"/>
    <col min="521" max="521" width="11.7109375" style="4" customWidth="1"/>
    <col min="522" max="522" width="12.7109375" style="4" customWidth="1"/>
    <col min="523" max="523" width="16.28515625" style="4" customWidth="1"/>
    <col min="524" max="524" width="12.5703125" style="4" customWidth="1"/>
    <col min="525" max="525" width="17.5703125" style="4" customWidth="1"/>
    <col min="526" max="526" width="12" style="4" customWidth="1"/>
    <col min="527" max="527" width="8.5703125" style="4"/>
    <col min="528" max="528" width="12" style="4" customWidth="1"/>
    <col min="529" max="529" width="11.42578125" style="4" customWidth="1"/>
    <col min="530" max="531" width="12" style="4" customWidth="1"/>
    <col min="532" max="768" width="8.5703125" style="4"/>
    <col min="769" max="769" width="13.28515625" style="4" bestFit="1" customWidth="1"/>
    <col min="770" max="770" width="16.28515625" style="4" customWidth="1"/>
    <col min="771" max="771" width="15.28515625" style="4" customWidth="1"/>
    <col min="772" max="772" width="14.42578125" style="4" customWidth="1"/>
    <col min="773" max="773" width="14.28515625" style="4" bestFit="1" customWidth="1"/>
    <col min="774" max="774" width="12.7109375" style="4" customWidth="1"/>
    <col min="775" max="775" width="19" style="4" customWidth="1"/>
    <col min="776" max="776" width="13" style="4" customWidth="1"/>
    <col min="777" max="777" width="11.7109375" style="4" customWidth="1"/>
    <col min="778" max="778" width="12.7109375" style="4" customWidth="1"/>
    <col min="779" max="779" width="16.28515625" style="4" customWidth="1"/>
    <col min="780" max="780" width="12.5703125" style="4" customWidth="1"/>
    <col min="781" max="781" width="17.5703125" style="4" customWidth="1"/>
    <col min="782" max="782" width="12" style="4" customWidth="1"/>
    <col min="783" max="783" width="8.5703125" style="4"/>
    <col min="784" max="784" width="12" style="4" customWidth="1"/>
    <col min="785" max="785" width="11.42578125" style="4" customWidth="1"/>
    <col min="786" max="787" width="12" style="4" customWidth="1"/>
    <col min="788" max="1024" width="8.5703125" style="4"/>
    <col min="1025" max="1025" width="13.28515625" style="4" bestFit="1" customWidth="1"/>
    <col min="1026" max="1026" width="16.28515625" style="4" customWidth="1"/>
    <col min="1027" max="1027" width="15.28515625" style="4" customWidth="1"/>
    <col min="1028" max="1028" width="14.42578125" style="4" customWidth="1"/>
    <col min="1029" max="1029" width="14.28515625" style="4" bestFit="1" customWidth="1"/>
    <col min="1030" max="1030" width="12.7109375" style="4" customWidth="1"/>
    <col min="1031" max="1031" width="19" style="4" customWidth="1"/>
    <col min="1032" max="1032" width="13" style="4" customWidth="1"/>
    <col min="1033" max="1033" width="11.7109375" style="4" customWidth="1"/>
    <col min="1034" max="1034" width="12.7109375" style="4" customWidth="1"/>
    <col min="1035" max="1035" width="16.28515625" style="4" customWidth="1"/>
    <col min="1036" max="1036" width="12.5703125" style="4" customWidth="1"/>
    <col min="1037" max="1037" width="17.5703125" style="4" customWidth="1"/>
    <col min="1038" max="1038" width="12" style="4" customWidth="1"/>
    <col min="1039" max="1039" width="8.5703125" style="4"/>
    <col min="1040" max="1040" width="12" style="4" customWidth="1"/>
    <col min="1041" max="1041" width="11.42578125" style="4" customWidth="1"/>
    <col min="1042" max="1043" width="12" style="4" customWidth="1"/>
    <col min="1044" max="1280" width="8.5703125" style="4"/>
    <col min="1281" max="1281" width="13.28515625" style="4" bestFit="1" customWidth="1"/>
    <col min="1282" max="1282" width="16.28515625" style="4" customWidth="1"/>
    <col min="1283" max="1283" width="15.28515625" style="4" customWidth="1"/>
    <col min="1284" max="1284" width="14.42578125" style="4" customWidth="1"/>
    <col min="1285" max="1285" width="14.28515625" style="4" bestFit="1" customWidth="1"/>
    <col min="1286" max="1286" width="12.7109375" style="4" customWidth="1"/>
    <col min="1287" max="1287" width="19" style="4" customWidth="1"/>
    <col min="1288" max="1288" width="13" style="4" customWidth="1"/>
    <col min="1289" max="1289" width="11.7109375" style="4" customWidth="1"/>
    <col min="1290" max="1290" width="12.7109375" style="4" customWidth="1"/>
    <col min="1291" max="1291" width="16.28515625" style="4" customWidth="1"/>
    <col min="1292" max="1292" width="12.5703125" style="4" customWidth="1"/>
    <col min="1293" max="1293" width="17.5703125" style="4" customWidth="1"/>
    <col min="1294" max="1294" width="12" style="4" customWidth="1"/>
    <col min="1295" max="1295" width="8.5703125" style="4"/>
    <col min="1296" max="1296" width="12" style="4" customWidth="1"/>
    <col min="1297" max="1297" width="11.42578125" style="4" customWidth="1"/>
    <col min="1298" max="1299" width="12" style="4" customWidth="1"/>
    <col min="1300" max="1536" width="8.5703125" style="4"/>
    <col min="1537" max="1537" width="13.28515625" style="4" bestFit="1" customWidth="1"/>
    <col min="1538" max="1538" width="16.28515625" style="4" customWidth="1"/>
    <col min="1539" max="1539" width="15.28515625" style="4" customWidth="1"/>
    <col min="1540" max="1540" width="14.42578125" style="4" customWidth="1"/>
    <col min="1541" max="1541" width="14.28515625" style="4" bestFit="1" customWidth="1"/>
    <col min="1542" max="1542" width="12.7109375" style="4" customWidth="1"/>
    <col min="1543" max="1543" width="19" style="4" customWidth="1"/>
    <col min="1544" max="1544" width="13" style="4" customWidth="1"/>
    <col min="1545" max="1545" width="11.7109375" style="4" customWidth="1"/>
    <col min="1546" max="1546" width="12.7109375" style="4" customWidth="1"/>
    <col min="1547" max="1547" width="16.28515625" style="4" customWidth="1"/>
    <col min="1548" max="1548" width="12.5703125" style="4" customWidth="1"/>
    <col min="1549" max="1549" width="17.5703125" style="4" customWidth="1"/>
    <col min="1550" max="1550" width="12" style="4" customWidth="1"/>
    <col min="1551" max="1551" width="8.5703125" style="4"/>
    <col min="1552" max="1552" width="12" style="4" customWidth="1"/>
    <col min="1553" max="1553" width="11.42578125" style="4" customWidth="1"/>
    <col min="1554" max="1555" width="12" style="4" customWidth="1"/>
    <col min="1556" max="1792" width="8.5703125" style="4"/>
    <col min="1793" max="1793" width="13.28515625" style="4" bestFit="1" customWidth="1"/>
    <col min="1794" max="1794" width="16.28515625" style="4" customWidth="1"/>
    <col min="1795" max="1795" width="15.28515625" style="4" customWidth="1"/>
    <col min="1796" max="1796" width="14.42578125" style="4" customWidth="1"/>
    <col min="1797" max="1797" width="14.28515625" style="4" bestFit="1" customWidth="1"/>
    <col min="1798" max="1798" width="12.7109375" style="4" customWidth="1"/>
    <col min="1799" max="1799" width="19" style="4" customWidth="1"/>
    <col min="1800" max="1800" width="13" style="4" customWidth="1"/>
    <col min="1801" max="1801" width="11.7109375" style="4" customWidth="1"/>
    <col min="1802" max="1802" width="12.7109375" style="4" customWidth="1"/>
    <col min="1803" max="1803" width="16.28515625" style="4" customWidth="1"/>
    <col min="1804" max="1804" width="12.5703125" style="4" customWidth="1"/>
    <col min="1805" max="1805" width="17.5703125" style="4" customWidth="1"/>
    <col min="1806" max="1806" width="12" style="4" customWidth="1"/>
    <col min="1807" max="1807" width="8.5703125" style="4"/>
    <col min="1808" max="1808" width="12" style="4" customWidth="1"/>
    <col min="1809" max="1809" width="11.42578125" style="4" customWidth="1"/>
    <col min="1810" max="1811" width="12" style="4" customWidth="1"/>
    <col min="1812" max="2048" width="8.5703125" style="4"/>
    <col min="2049" max="2049" width="13.28515625" style="4" bestFit="1" customWidth="1"/>
    <col min="2050" max="2050" width="16.28515625" style="4" customWidth="1"/>
    <col min="2051" max="2051" width="15.28515625" style="4" customWidth="1"/>
    <col min="2052" max="2052" width="14.42578125" style="4" customWidth="1"/>
    <col min="2053" max="2053" width="14.28515625" style="4" bestFit="1" customWidth="1"/>
    <col min="2054" max="2054" width="12.7109375" style="4" customWidth="1"/>
    <col min="2055" max="2055" width="19" style="4" customWidth="1"/>
    <col min="2056" max="2056" width="13" style="4" customWidth="1"/>
    <col min="2057" max="2057" width="11.7109375" style="4" customWidth="1"/>
    <col min="2058" max="2058" width="12.7109375" style="4" customWidth="1"/>
    <col min="2059" max="2059" width="16.28515625" style="4" customWidth="1"/>
    <col min="2060" max="2060" width="12.5703125" style="4" customWidth="1"/>
    <col min="2061" max="2061" width="17.5703125" style="4" customWidth="1"/>
    <col min="2062" max="2062" width="12" style="4" customWidth="1"/>
    <col min="2063" max="2063" width="8.5703125" style="4"/>
    <col min="2064" max="2064" width="12" style="4" customWidth="1"/>
    <col min="2065" max="2065" width="11.42578125" style="4" customWidth="1"/>
    <col min="2066" max="2067" width="12" style="4" customWidth="1"/>
    <col min="2068" max="2304" width="8.5703125" style="4"/>
    <col min="2305" max="2305" width="13.28515625" style="4" bestFit="1" customWidth="1"/>
    <col min="2306" max="2306" width="16.28515625" style="4" customWidth="1"/>
    <col min="2307" max="2307" width="15.28515625" style="4" customWidth="1"/>
    <col min="2308" max="2308" width="14.42578125" style="4" customWidth="1"/>
    <col min="2309" max="2309" width="14.28515625" style="4" bestFit="1" customWidth="1"/>
    <col min="2310" max="2310" width="12.7109375" style="4" customWidth="1"/>
    <col min="2311" max="2311" width="19" style="4" customWidth="1"/>
    <col min="2312" max="2312" width="13" style="4" customWidth="1"/>
    <col min="2313" max="2313" width="11.7109375" style="4" customWidth="1"/>
    <col min="2314" max="2314" width="12.7109375" style="4" customWidth="1"/>
    <col min="2315" max="2315" width="16.28515625" style="4" customWidth="1"/>
    <col min="2316" max="2316" width="12.5703125" style="4" customWidth="1"/>
    <col min="2317" max="2317" width="17.5703125" style="4" customWidth="1"/>
    <col min="2318" max="2318" width="12" style="4" customWidth="1"/>
    <col min="2319" max="2319" width="8.5703125" style="4"/>
    <col min="2320" max="2320" width="12" style="4" customWidth="1"/>
    <col min="2321" max="2321" width="11.42578125" style="4" customWidth="1"/>
    <col min="2322" max="2323" width="12" style="4" customWidth="1"/>
    <col min="2324" max="2560" width="8.5703125" style="4"/>
    <col min="2561" max="2561" width="13.28515625" style="4" bestFit="1" customWidth="1"/>
    <col min="2562" max="2562" width="16.28515625" style="4" customWidth="1"/>
    <col min="2563" max="2563" width="15.28515625" style="4" customWidth="1"/>
    <col min="2564" max="2564" width="14.42578125" style="4" customWidth="1"/>
    <col min="2565" max="2565" width="14.28515625" style="4" bestFit="1" customWidth="1"/>
    <col min="2566" max="2566" width="12.7109375" style="4" customWidth="1"/>
    <col min="2567" max="2567" width="19" style="4" customWidth="1"/>
    <col min="2568" max="2568" width="13" style="4" customWidth="1"/>
    <col min="2569" max="2569" width="11.7109375" style="4" customWidth="1"/>
    <col min="2570" max="2570" width="12.7109375" style="4" customWidth="1"/>
    <col min="2571" max="2571" width="16.28515625" style="4" customWidth="1"/>
    <col min="2572" max="2572" width="12.5703125" style="4" customWidth="1"/>
    <col min="2573" max="2573" width="17.5703125" style="4" customWidth="1"/>
    <col min="2574" max="2574" width="12" style="4" customWidth="1"/>
    <col min="2575" max="2575" width="8.5703125" style="4"/>
    <col min="2576" max="2576" width="12" style="4" customWidth="1"/>
    <col min="2577" max="2577" width="11.42578125" style="4" customWidth="1"/>
    <col min="2578" max="2579" width="12" style="4" customWidth="1"/>
    <col min="2580" max="2816" width="8.5703125" style="4"/>
    <col min="2817" max="2817" width="13.28515625" style="4" bestFit="1" customWidth="1"/>
    <col min="2818" max="2818" width="16.28515625" style="4" customWidth="1"/>
    <col min="2819" max="2819" width="15.28515625" style="4" customWidth="1"/>
    <col min="2820" max="2820" width="14.42578125" style="4" customWidth="1"/>
    <col min="2821" max="2821" width="14.28515625" style="4" bestFit="1" customWidth="1"/>
    <col min="2822" max="2822" width="12.7109375" style="4" customWidth="1"/>
    <col min="2823" max="2823" width="19" style="4" customWidth="1"/>
    <col min="2824" max="2824" width="13" style="4" customWidth="1"/>
    <col min="2825" max="2825" width="11.7109375" style="4" customWidth="1"/>
    <col min="2826" max="2826" width="12.7109375" style="4" customWidth="1"/>
    <col min="2827" max="2827" width="16.28515625" style="4" customWidth="1"/>
    <col min="2828" max="2828" width="12.5703125" style="4" customWidth="1"/>
    <col min="2829" max="2829" width="17.5703125" style="4" customWidth="1"/>
    <col min="2830" max="2830" width="12" style="4" customWidth="1"/>
    <col min="2831" max="2831" width="8.5703125" style="4"/>
    <col min="2832" max="2832" width="12" style="4" customWidth="1"/>
    <col min="2833" max="2833" width="11.42578125" style="4" customWidth="1"/>
    <col min="2834" max="2835" width="12" style="4" customWidth="1"/>
    <col min="2836" max="3072" width="8.5703125" style="4"/>
    <col min="3073" max="3073" width="13.28515625" style="4" bestFit="1" customWidth="1"/>
    <col min="3074" max="3074" width="16.28515625" style="4" customWidth="1"/>
    <col min="3075" max="3075" width="15.28515625" style="4" customWidth="1"/>
    <col min="3076" max="3076" width="14.42578125" style="4" customWidth="1"/>
    <col min="3077" max="3077" width="14.28515625" style="4" bestFit="1" customWidth="1"/>
    <col min="3078" max="3078" width="12.7109375" style="4" customWidth="1"/>
    <col min="3079" max="3079" width="19" style="4" customWidth="1"/>
    <col min="3080" max="3080" width="13" style="4" customWidth="1"/>
    <col min="3081" max="3081" width="11.7109375" style="4" customWidth="1"/>
    <col min="3082" max="3082" width="12.7109375" style="4" customWidth="1"/>
    <col min="3083" max="3083" width="16.28515625" style="4" customWidth="1"/>
    <col min="3084" max="3084" width="12.5703125" style="4" customWidth="1"/>
    <col min="3085" max="3085" width="17.5703125" style="4" customWidth="1"/>
    <col min="3086" max="3086" width="12" style="4" customWidth="1"/>
    <col min="3087" max="3087" width="8.5703125" style="4"/>
    <col min="3088" max="3088" width="12" style="4" customWidth="1"/>
    <col min="3089" max="3089" width="11.42578125" style="4" customWidth="1"/>
    <col min="3090" max="3091" width="12" style="4" customWidth="1"/>
    <col min="3092" max="3328" width="8.5703125" style="4"/>
    <col min="3329" max="3329" width="13.28515625" style="4" bestFit="1" customWidth="1"/>
    <col min="3330" max="3330" width="16.28515625" style="4" customWidth="1"/>
    <col min="3331" max="3331" width="15.28515625" style="4" customWidth="1"/>
    <col min="3332" max="3332" width="14.42578125" style="4" customWidth="1"/>
    <col min="3333" max="3333" width="14.28515625" style="4" bestFit="1" customWidth="1"/>
    <col min="3334" max="3334" width="12.7109375" style="4" customWidth="1"/>
    <col min="3335" max="3335" width="19" style="4" customWidth="1"/>
    <col min="3336" max="3336" width="13" style="4" customWidth="1"/>
    <col min="3337" max="3337" width="11.7109375" style="4" customWidth="1"/>
    <col min="3338" max="3338" width="12.7109375" style="4" customWidth="1"/>
    <col min="3339" max="3339" width="16.28515625" style="4" customWidth="1"/>
    <col min="3340" max="3340" width="12.5703125" style="4" customWidth="1"/>
    <col min="3341" max="3341" width="17.5703125" style="4" customWidth="1"/>
    <col min="3342" max="3342" width="12" style="4" customWidth="1"/>
    <col min="3343" max="3343" width="8.5703125" style="4"/>
    <col min="3344" max="3344" width="12" style="4" customWidth="1"/>
    <col min="3345" max="3345" width="11.42578125" style="4" customWidth="1"/>
    <col min="3346" max="3347" width="12" style="4" customWidth="1"/>
    <col min="3348" max="3584" width="8.5703125" style="4"/>
    <col min="3585" max="3585" width="13.28515625" style="4" bestFit="1" customWidth="1"/>
    <col min="3586" max="3586" width="16.28515625" style="4" customWidth="1"/>
    <col min="3587" max="3587" width="15.28515625" style="4" customWidth="1"/>
    <col min="3588" max="3588" width="14.42578125" style="4" customWidth="1"/>
    <col min="3589" max="3589" width="14.28515625" style="4" bestFit="1" customWidth="1"/>
    <col min="3590" max="3590" width="12.7109375" style="4" customWidth="1"/>
    <col min="3591" max="3591" width="19" style="4" customWidth="1"/>
    <col min="3592" max="3592" width="13" style="4" customWidth="1"/>
    <col min="3593" max="3593" width="11.7109375" style="4" customWidth="1"/>
    <col min="3594" max="3594" width="12.7109375" style="4" customWidth="1"/>
    <col min="3595" max="3595" width="16.28515625" style="4" customWidth="1"/>
    <col min="3596" max="3596" width="12.5703125" style="4" customWidth="1"/>
    <col min="3597" max="3597" width="17.5703125" style="4" customWidth="1"/>
    <col min="3598" max="3598" width="12" style="4" customWidth="1"/>
    <col min="3599" max="3599" width="8.5703125" style="4"/>
    <col min="3600" max="3600" width="12" style="4" customWidth="1"/>
    <col min="3601" max="3601" width="11.42578125" style="4" customWidth="1"/>
    <col min="3602" max="3603" width="12" style="4" customWidth="1"/>
    <col min="3604" max="3840" width="8.5703125" style="4"/>
    <col min="3841" max="3841" width="13.28515625" style="4" bestFit="1" customWidth="1"/>
    <col min="3842" max="3842" width="16.28515625" style="4" customWidth="1"/>
    <col min="3843" max="3843" width="15.28515625" style="4" customWidth="1"/>
    <col min="3844" max="3844" width="14.42578125" style="4" customWidth="1"/>
    <col min="3845" max="3845" width="14.28515625" style="4" bestFit="1" customWidth="1"/>
    <col min="3846" max="3846" width="12.7109375" style="4" customWidth="1"/>
    <col min="3847" max="3847" width="19" style="4" customWidth="1"/>
    <col min="3848" max="3848" width="13" style="4" customWidth="1"/>
    <col min="3849" max="3849" width="11.7109375" style="4" customWidth="1"/>
    <col min="3850" max="3850" width="12.7109375" style="4" customWidth="1"/>
    <col min="3851" max="3851" width="16.28515625" style="4" customWidth="1"/>
    <col min="3852" max="3852" width="12.5703125" style="4" customWidth="1"/>
    <col min="3853" max="3853" width="17.5703125" style="4" customWidth="1"/>
    <col min="3854" max="3854" width="12" style="4" customWidth="1"/>
    <col min="3855" max="3855" width="8.5703125" style="4"/>
    <col min="3856" max="3856" width="12" style="4" customWidth="1"/>
    <col min="3857" max="3857" width="11.42578125" style="4" customWidth="1"/>
    <col min="3858" max="3859" width="12" style="4" customWidth="1"/>
    <col min="3860" max="4096" width="8.5703125" style="4"/>
    <col min="4097" max="4097" width="13.28515625" style="4" bestFit="1" customWidth="1"/>
    <col min="4098" max="4098" width="16.28515625" style="4" customWidth="1"/>
    <col min="4099" max="4099" width="15.28515625" style="4" customWidth="1"/>
    <col min="4100" max="4100" width="14.42578125" style="4" customWidth="1"/>
    <col min="4101" max="4101" width="14.28515625" style="4" bestFit="1" customWidth="1"/>
    <col min="4102" max="4102" width="12.7109375" style="4" customWidth="1"/>
    <col min="4103" max="4103" width="19" style="4" customWidth="1"/>
    <col min="4104" max="4104" width="13" style="4" customWidth="1"/>
    <col min="4105" max="4105" width="11.7109375" style="4" customWidth="1"/>
    <col min="4106" max="4106" width="12.7109375" style="4" customWidth="1"/>
    <col min="4107" max="4107" width="16.28515625" style="4" customWidth="1"/>
    <col min="4108" max="4108" width="12.5703125" style="4" customWidth="1"/>
    <col min="4109" max="4109" width="17.5703125" style="4" customWidth="1"/>
    <col min="4110" max="4110" width="12" style="4" customWidth="1"/>
    <col min="4111" max="4111" width="8.5703125" style="4"/>
    <col min="4112" max="4112" width="12" style="4" customWidth="1"/>
    <col min="4113" max="4113" width="11.42578125" style="4" customWidth="1"/>
    <col min="4114" max="4115" width="12" style="4" customWidth="1"/>
    <col min="4116" max="4352" width="8.5703125" style="4"/>
    <col min="4353" max="4353" width="13.28515625" style="4" bestFit="1" customWidth="1"/>
    <col min="4354" max="4354" width="16.28515625" style="4" customWidth="1"/>
    <col min="4355" max="4355" width="15.28515625" style="4" customWidth="1"/>
    <col min="4356" max="4356" width="14.42578125" style="4" customWidth="1"/>
    <col min="4357" max="4357" width="14.28515625" style="4" bestFit="1" customWidth="1"/>
    <col min="4358" max="4358" width="12.7109375" style="4" customWidth="1"/>
    <col min="4359" max="4359" width="19" style="4" customWidth="1"/>
    <col min="4360" max="4360" width="13" style="4" customWidth="1"/>
    <col min="4361" max="4361" width="11.7109375" style="4" customWidth="1"/>
    <col min="4362" max="4362" width="12.7109375" style="4" customWidth="1"/>
    <col min="4363" max="4363" width="16.28515625" style="4" customWidth="1"/>
    <col min="4364" max="4364" width="12.5703125" style="4" customWidth="1"/>
    <col min="4365" max="4365" width="17.5703125" style="4" customWidth="1"/>
    <col min="4366" max="4366" width="12" style="4" customWidth="1"/>
    <col min="4367" max="4367" width="8.5703125" style="4"/>
    <col min="4368" max="4368" width="12" style="4" customWidth="1"/>
    <col min="4369" max="4369" width="11.42578125" style="4" customWidth="1"/>
    <col min="4370" max="4371" width="12" style="4" customWidth="1"/>
    <col min="4372" max="4608" width="8.5703125" style="4"/>
    <col min="4609" max="4609" width="13.28515625" style="4" bestFit="1" customWidth="1"/>
    <col min="4610" max="4610" width="16.28515625" style="4" customWidth="1"/>
    <col min="4611" max="4611" width="15.28515625" style="4" customWidth="1"/>
    <col min="4612" max="4612" width="14.42578125" style="4" customWidth="1"/>
    <col min="4613" max="4613" width="14.28515625" style="4" bestFit="1" customWidth="1"/>
    <col min="4614" max="4614" width="12.7109375" style="4" customWidth="1"/>
    <col min="4615" max="4615" width="19" style="4" customWidth="1"/>
    <col min="4616" max="4616" width="13" style="4" customWidth="1"/>
    <col min="4617" max="4617" width="11.7109375" style="4" customWidth="1"/>
    <col min="4618" max="4618" width="12.7109375" style="4" customWidth="1"/>
    <col min="4619" max="4619" width="16.28515625" style="4" customWidth="1"/>
    <col min="4620" max="4620" width="12.5703125" style="4" customWidth="1"/>
    <col min="4621" max="4621" width="17.5703125" style="4" customWidth="1"/>
    <col min="4622" max="4622" width="12" style="4" customWidth="1"/>
    <col min="4623" max="4623" width="8.5703125" style="4"/>
    <col min="4624" max="4624" width="12" style="4" customWidth="1"/>
    <col min="4625" max="4625" width="11.42578125" style="4" customWidth="1"/>
    <col min="4626" max="4627" width="12" style="4" customWidth="1"/>
    <col min="4628" max="4864" width="8.5703125" style="4"/>
    <col min="4865" max="4865" width="13.28515625" style="4" bestFit="1" customWidth="1"/>
    <col min="4866" max="4866" width="16.28515625" style="4" customWidth="1"/>
    <col min="4867" max="4867" width="15.28515625" style="4" customWidth="1"/>
    <col min="4868" max="4868" width="14.42578125" style="4" customWidth="1"/>
    <col min="4869" max="4869" width="14.28515625" style="4" bestFit="1" customWidth="1"/>
    <col min="4870" max="4870" width="12.7109375" style="4" customWidth="1"/>
    <col min="4871" max="4871" width="19" style="4" customWidth="1"/>
    <col min="4872" max="4872" width="13" style="4" customWidth="1"/>
    <col min="4873" max="4873" width="11.7109375" style="4" customWidth="1"/>
    <col min="4874" max="4874" width="12.7109375" style="4" customWidth="1"/>
    <col min="4875" max="4875" width="16.28515625" style="4" customWidth="1"/>
    <col min="4876" max="4876" width="12.5703125" style="4" customWidth="1"/>
    <col min="4877" max="4877" width="17.5703125" style="4" customWidth="1"/>
    <col min="4878" max="4878" width="12" style="4" customWidth="1"/>
    <col min="4879" max="4879" width="8.5703125" style="4"/>
    <col min="4880" max="4880" width="12" style="4" customWidth="1"/>
    <col min="4881" max="4881" width="11.42578125" style="4" customWidth="1"/>
    <col min="4882" max="4883" width="12" style="4" customWidth="1"/>
    <col min="4884" max="5120" width="8.5703125" style="4"/>
    <col min="5121" max="5121" width="13.28515625" style="4" bestFit="1" customWidth="1"/>
    <col min="5122" max="5122" width="16.28515625" style="4" customWidth="1"/>
    <col min="5123" max="5123" width="15.28515625" style="4" customWidth="1"/>
    <col min="5124" max="5124" width="14.42578125" style="4" customWidth="1"/>
    <col min="5125" max="5125" width="14.28515625" style="4" bestFit="1" customWidth="1"/>
    <col min="5126" max="5126" width="12.7109375" style="4" customWidth="1"/>
    <col min="5127" max="5127" width="19" style="4" customWidth="1"/>
    <col min="5128" max="5128" width="13" style="4" customWidth="1"/>
    <col min="5129" max="5129" width="11.7109375" style="4" customWidth="1"/>
    <col min="5130" max="5130" width="12.7109375" style="4" customWidth="1"/>
    <col min="5131" max="5131" width="16.28515625" style="4" customWidth="1"/>
    <col min="5132" max="5132" width="12.5703125" style="4" customWidth="1"/>
    <col min="5133" max="5133" width="17.5703125" style="4" customWidth="1"/>
    <col min="5134" max="5134" width="12" style="4" customWidth="1"/>
    <col min="5135" max="5135" width="8.5703125" style="4"/>
    <col min="5136" max="5136" width="12" style="4" customWidth="1"/>
    <col min="5137" max="5137" width="11.42578125" style="4" customWidth="1"/>
    <col min="5138" max="5139" width="12" style="4" customWidth="1"/>
    <col min="5140" max="5376" width="8.5703125" style="4"/>
    <col min="5377" max="5377" width="13.28515625" style="4" bestFit="1" customWidth="1"/>
    <col min="5378" max="5378" width="16.28515625" style="4" customWidth="1"/>
    <col min="5379" max="5379" width="15.28515625" style="4" customWidth="1"/>
    <col min="5380" max="5380" width="14.42578125" style="4" customWidth="1"/>
    <col min="5381" max="5381" width="14.28515625" style="4" bestFit="1" customWidth="1"/>
    <col min="5382" max="5382" width="12.7109375" style="4" customWidth="1"/>
    <col min="5383" max="5383" width="19" style="4" customWidth="1"/>
    <col min="5384" max="5384" width="13" style="4" customWidth="1"/>
    <col min="5385" max="5385" width="11.7109375" style="4" customWidth="1"/>
    <col min="5386" max="5386" width="12.7109375" style="4" customWidth="1"/>
    <col min="5387" max="5387" width="16.28515625" style="4" customWidth="1"/>
    <col min="5388" max="5388" width="12.5703125" style="4" customWidth="1"/>
    <col min="5389" max="5389" width="17.5703125" style="4" customWidth="1"/>
    <col min="5390" max="5390" width="12" style="4" customWidth="1"/>
    <col min="5391" max="5391" width="8.5703125" style="4"/>
    <col min="5392" max="5392" width="12" style="4" customWidth="1"/>
    <col min="5393" max="5393" width="11.42578125" style="4" customWidth="1"/>
    <col min="5394" max="5395" width="12" style="4" customWidth="1"/>
    <col min="5396" max="5632" width="8.5703125" style="4"/>
    <col min="5633" max="5633" width="13.28515625" style="4" bestFit="1" customWidth="1"/>
    <col min="5634" max="5634" width="16.28515625" style="4" customWidth="1"/>
    <col min="5635" max="5635" width="15.28515625" style="4" customWidth="1"/>
    <col min="5636" max="5636" width="14.42578125" style="4" customWidth="1"/>
    <col min="5637" max="5637" width="14.28515625" style="4" bestFit="1" customWidth="1"/>
    <col min="5638" max="5638" width="12.7109375" style="4" customWidth="1"/>
    <col min="5639" max="5639" width="19" style="4" customWidth="1"/>
    <col min="5640" max="5640" width="13" style="4" customWidth="1"/>
    <col min="5641" max="5641" width="11.7109375" style="4" customWidth="1"/>
    <col min="5642" max="5642" width="12.7109375" style="4" customWidth="1"/>
    <col min="5643" max="5643" width="16.28515625" style="4" customWidth="1"/>
    <col min="5644" max="5644" width="12.5703125" style="4" customWidth="1"/>
    <col min="5645" max="5645" width="17.5703125" style="4" customWidth="1"/>
    <col min="5646" max="5646" width="12" style="4" customWidth="1"/>
    <col min="5647" max="5647" width="8.5703125" style="4"/>
    <col min="5648" max="5648" width="12" style="4" customWidth="1"/>
    <col min="5649" max="5649" width="11.42578125" style="4" customWidth="1"/>
    <col min="5650" max="5651" width="12" style="4" customWidth="1"/>
    <col min="5652" max="5888" width="8.5703125" style="4"/>
    <col min="5889" max="5889" width="13.28515625" style="4" bestFit="1" customWidth="1"/>
    <col min="5890" max="5890" width="16.28515625" style="4" customWidth="1"/>
    <col min="5891" max="5891" width="15.28515625" style="4" customWidth="1"/>
    <col min="5892" max="5892" width="14.42578125" style="4" customWidth="1"/>
    <col min="5893" max="5893" width="14.28515625" style="4" bestFit="1" customWidth="1"/>
    <col min="5894" max="5894" width="12.7109375" style="4" customWidth="1"/>
    <col min="5895" max="5895" width="19" style="4" customWidth="1"/>
    <col min="5896" max="5896" width="13" style="4" customWidth="1"/>
    <col min="5897" max="5897" width="11.7109375" style="4" customWidth="1"/>
    <col min="5898" max="5898" width="12.7109375" style="4" customWidth="1"/>
    <col min="5899" max="5899" width="16.28515625" style="4" customWidth="1"/>
    <col min="5900" max="5900" width="12.5703125" style="4" customWidth="1"/>
    <col min="5901" max="5901" width="17.5703125" style="4" customWidth="1"/>
    <col min="5902" max="5902" width="12" style="4" customWidth="1"/>
    <col min="5903" max="5903" width="8.5703125" style="4"/>
    <col min="5904" max="5904" width="12" style="4" customWidth="1"/>
    <col min="5905" max="5905" width="11.42578125" style="4" customWidth="1"/>
    <col min="5906" max="5907" width="12" style="4" customWidth="1"/>
    <col min="5908" max="6144" width="8.5703125" style="4"/>
    <col min="6145" max="6145" width="13.28515625" style="4" bestFit="1" customWidth="1"/>
    <col min="6146" max="6146" width="16.28515625" style="4" customWidth="1"/>
    <col min="6147" max="6147" width="15.28515625" style="4" customWidth="1"/>
    <col min="6148" max="6148" width="14.42578125" style="4" customWidth="1"/>
    <col min="6149" max="6149" width="14.28515625" style="4" bestFit="1" customWidth="1"/>
    <col min="6150" max="6150" width="12.7109375" style="4" customWidth="1"/>
    <col min="6151" max="6151" width="19" style="4" customWidth="1"/>
    <col min="6152" max="6152" width="13" style="4" customWidth="1"/>
    <col min="6153" max="6153" width="11.7109375" style="4" customWidth="1"/>
    <col min="6154" max="6154" width="12.7109375" style="4" customWidth="1"/>
    <col min="6155" max="6155" width="16.28515625" style="4" customWidth="1"/>
    <col min="6156" max="6156" width="12.5703125" style="4" customWidth="1"/>
    <col min="6157" max="6157" width="17.5703125" style="4" customWidth="1"/>
    <col min="6158" max="6158" width="12" style="4" customWidth="1"/>
    <col min="6159" max="6159" width="8.5703125" style="4"/>
    <col min="6160" max="6160" width="12" style="4" customWidth="1"/>
    <col min="6161" max="6161" width="11.42578125" style="4" customWidth="1"/>
    <col min="6162" max="6163" width="12" style="4" customWidth="1"/>
    <col min="6164" max="6400" width="8.5703125" style="4"/>
    <col min="6401" max="6401" width="13.28515625" style="4" bestFit="1" customWidth="1"/>
    <col min="6402" max="6402" width="16.28515625" style="4" customWidth="1"/>
    <col min="6403" max="6403" width="15.28515625" style="4" customWidth="1"/>
    <col min="6404" max="6404" width="14.42578125" style="4" customWidth="1"/>
    <col min="6405" max="6405" width="14.28515625" style="4" bestFit="1" customWidth="1"/>
    <col min="6406" max="6406" width="12.7109375" style="4" customWidth="1"/>
    <col min="6407" max="6407" width="19" style="4" customWidth="1"/>
    <col min="6408" max="6408" width="13" style="4" customWidth="1"/>
    <col min="6409" max="6409" width="11.7109375" style="4" customWidth="1"/>
    <col min="6410" max="6410" width="12.7109375" style="4" customWidth="1"/>
    <col min="6411" max="6411" width="16.28515625" style="4" customWidth="1"/>
    <col min="6412" max="6412" width="12.5703125" style="4" customWidth="1"/>
    <col min="6413" max="6413" width="17.5703125" style="4" customWidth="1"/>
    <col min="6414" max="6414" width="12" style="4" customWidth="1"/>
    <col min="6415" max="6415" width="8.5703125" style="4"/>
    <col min="6416" max="6416" width="12" style="4" customWidth="1"/>
    <col min="6417" max="6417" width="11.42578125" style="4" customWidth="1"/>
    <col min="6418" max="6419" width="12" style="4" customWidth="1"/>
    <col min="6420" max="6656" width="8.5703125" style="4"/>
    <col min="6657" max="6657" width="13.28515625" style="4" bestFit="1" customWidth="1"/>
    <col min="6658" max="6658" width="16.28515625" style="4" customWidth="1"/>
    <col min="6659" max="6659" width="15.28515625" style="4" customWidth="1"/>
    <col min="6660" max="6660" width="14.42578125" style="4" customWidth="1"/>
    <col min="6661" max="6661" width="14.28515625" style="4" bestFit="1" customWidth="1"/>
    <col min="6662" max="6662" width="12.7109375" style="4" customWidth="1"/>
    <col min="6663" max="6663" width="19" style="4" customWidth="1"/>
    <col min="6664" max="6664" width="13" style="4" customWidth="1"/>
    <col min="6665" max="6665" width="11.7109375" style="4" customWidth="1"/>
    <col min="6666" max="6666" width="12.7109375" style="4" customWidth="1"/>
    <col min="6667" max="6667" width="16.28515625" style="4" customWidth="1"/>
    <col min="6668" max="6668" width="12.5703125" style="4" customWidth="1"/>
    <col min="6669" max="6669" width="17.5703125" style="4" customWidth="1"/>
    <col min="6670" max="6670" width="12" style="4" customWidth="1"/>
    <col min="6671" max="6671" width="8.5703125" style="4"/>
    <col min="6672" max="6672" width="12" style="4" customWidth="1"/>
    <col min="6673" max="6673" width="11.42578125" style="4" customWidth="1"/>
    <col min="6674" max="6675" width="12" style="4" customWidth="1"/>
    <col min="6676" max="6912" width="8.5703125" style="4"/>
    <col min="6913" max="6913" width="13.28515625" style="4" bestFit="1" customWidth="1"/>
    <col min="6914" max="6914" width="16.28515625" style="4" customWidth="1"/>
    <col min="6915" max="6915" width="15.28515625" style="4" customWidth="1"/>
    <col min="6916" max="6916" width="14.42578125" style="4" customWidth="1"/>
    <col min="6917" max="6917" width="14.28515625" style="4" bestFit="1" customWidth="1"/>
    <col min="6918" max="6918" width="12.7109375" style="4" customWidth="1"/>
    <col min="6919" max="6919" width="19" style="4" customWidth="1"/>
    <col min="6920" max="6920" width="13" style="4" customWidth="1"/>
    <col min="6921" max="6921" width="11.7109375" style="4" customWidth="1"/>
    <col min="6922" max="6922" width="12.7109375" style="4" customWidth="1"/>
    <col min="6923" max="6923" width="16.28515625" style="4" customWidth="1"/>
    <col min="6924" max="6924" width="12.5703125" style="4" customWidth="1"/>
    <col min="6925" max="6925" width="17.5703125" style="4" customWidth="1"/>
    <col min="6926" max="6926" width="12" style="4" customWidth="1"/>
    <col min="6927" max="6927" width="8.5703125" style="4"/>
    <col min="6928" max="6928" width="12" style="4" customWidth="1"/>
    <col min="6929" max="6929" width="11.42578125" style="4" customWidth="1"/>
    <col min="6930" max="6931" width="12" style="4" customWidth="1"/>
    <col min="6932" max="7168" width="8.5703125" style="4"/>
    <col min="7169" max="7169" width="13.28515625" style="4" bestFit="1" customWidth="1"/>
    <col min="7170" max="7170" width="16.28515625" style="4" customWidth="1"/>
    <col min="7171" max="7171" width="15.28515625" style="4" customWidth="1"/>
    <col min="7172" max="7172" width="14.42578125" style="4" customWidth="1"/>
    <col min="7173" max="7173" width="14.28515625" style="4" bestFit="1" customWidth="1"/>
    <col min="7174" max="7174" width="12.7109375" style="4" customWidth="1"/>
    <col min="7175" max="7175" width="19" style="4" customWidth="1"/>
    <col min="7176" max="7176" width="13" style="4" customWidth="1"/>
    <col min="7177" max="7177" width="11.7109375" style="4" customWidth="1"/>
    <col min="7178" max="7178" width="12.7109375" style="4" customWidth="1"/>
    <col min="7179" max="7179" width="16.28515625" style="4" customWidth="1"/>
    <col min="7180" max="7180" width="12.5703125" style="4" customWidth="1"/>
    <col min="7181" max="7181" width="17.5703125" style="4" customWidth="1"/>
    <col min="7182" max="7182" width="12" style="4" customWidth="1"/>
    <col min="7183" max="7183" width="8.5703125" style="4"/>
    <col min="7184" max="7184" width="12" style="4" customWidth="1"/>
    <col min="7185" max="7185" width="11.42578125" style="4" customWidth="1"/>
    <col min="7186" max="7187" width="12" style="4" customWidth="1"/>
    <col min="7188" max="7424" width="8.5703125" style="4"/>
    <col min="7425" max="7425" width="13.28515625" style="4" bestFit="1" customWidth="1"/>
    <col min="7426" max="7426" width="16.28515625" style="4" customWidth="1"/>
    <col min="7427" max="7427" width="15.28515625" style="4" customWidth="1"/>
    <col min="7428" max="7428" width="14.42578125" style="4" customWidth="1"/>
    <col min="7429" max="7429" width="14.28515625" style="4" bestFit="1" customWidth="1"/>
    <col min="7430" max="7430" width="12.7109375" style="4" customWidth="1"/>
    <col min="7431" max="7431" width="19" style="4" customWidth="1"/>
    <col min="7432" max="7432" width="13" style="4" customWidth="1"/>
    <col min="7433" max="7433" width="11.7109375" style="4" customWidth="1"/>
    <col min="7434" max="7434" width="12.7109375" style="4" customWidth="1"/>
    <col min="7435" max="7435" width="16.28515625" style="4" customWidth="1"/>
    <col min="7436" max="7436" width="12.5703125" style="4" customWidth="1"/>
    <col min="7437" max="7437" width="17.5703125" style="4" customWidth="1"/>
    <col min="7438" max="7438" width="12" style="4" customWidth="1"/>
    <col min="7439" max="7439" width="8.5703125" style="4"/>
    <col min="7440" max="7440" width="12" style="4" customWidth="1"/>
    <col min="7441" max="7441" width="11.42578125" style="4" customWidth="1"/>
    <col min="7442" max="7443" width="12" style="4" customWidth="1"/>
    <col min="7444" max="7680" width="8.5703125" style="4"/>
    <col min="7681" max="7681" width="13.28515625" style="4" bestFit="1" customWidth="1"/>
    <col min="7682" max="7682" width="16.28515625" style="4" customWidth="1"/>
    <col min="7683" max="7683" width="15.28515625" style="4" customWidth="1"/>
    <col min="7684" max="7684" width="14.42578125" style="4" customWidth="1"/>
    <col min="7685" max="7685" width="14.28515625" style="4" bestFit="1" customWidth="1"/>
    <col min="7686" max="7686" width="12.7109375" style="4" customWidth="1"/>
    <col min="7687" max="7687" width="19" style="4" customWidth="1"/>
    <col min="7688" max="7688" width="13" style="4" customWidth="1"/>
    <col min="7689" max="7689" width="11.7109375" style="4" customWidth="1"/>
    <col min="7690" max="7690" width="12.7109375" style="4" customWidth="1"/>
    <col min="7691" max="7691" width="16.28515625" style="4" customWidth="1"/>
    <col min="7692" max="7692" width="12.5703125" style="4" customWidth="1"/>
    <col min="7693" max="7693" width="17.5703125" style="4" customWidth="1"/>
    <col min="7694" max="7694" width="12" style="4" customWidth="1"/>
    <col min="7695" max="7695" width="8.5703125" style="4"/>
    <col min="7696" max="7696" width="12" style="4" customWidth="1"/>
    <col min="7697" max="7697" width="11.42578125" style="4" customWidth="1"/>
    <col min="7698" max="7699" width="12" style="4" customWidth="1"/>
    <col min="7700" max="7936" width="8.5703125" style="4"/>
    <col min="7937" max="7937" width="13.28515625" style="4" bestFit="1" customWidth="1"/>
    <col min="7938" max="7938" width="16.28515625" style="4" customWidth="1"/>
    <col min="7939" max="7939" width="15.28515625" style="4" customWidth="1"/>
    <col min="7940" max="7940" width="14.42578125" style="4" customWidth="1"/>
    <col min="7941" max="7941" width="14.28515625" style="4" bestFit="1" customWidth="1"/>
    <col min="7942" max="7942" width="12.7109375" style="4" customWidth="1"/>
    <col min="7943" max="7943" width="19" style="4" customWidth="1"/>
    <col min="7944" max="7944" width="13" style="4" customWidth="1"/>
    <col min="7945" max="7945" width="11.7109375" style="4" customWidth="1"/>
    <col min="7946" max="7946" width="12.7109375" style="4" customWidth="1"/>
    <col min="7947" max="7947" width="16.28515625" style="4" customWidth="1"/>
    <col min="7948" max="7948" width="12.5703125" style="4" customWidth="1"/>
    <col min="7949" max="7949" width="17.5703125" style="4" customWidth="1"/>
    <col min="7950" max="7950" width="12" style="4" customWidth="1"/>
    <col min="7951" max="7951" width="8.5703125" style="4"/>
    <col min="7952" max="7952" width="12" style="4" customWidth="1"/>
    <col min="7953" max="7953" width="11.42578125" style="4" customWidth="1"/>
    <col min="7954" max="7955" width="12" style="4" customWidth="1"/>
    <col min="7956" max="8192" width="8.5703125" style="4"/>
    <col min="8193" max="8193" width="13.28515625" style="4" bestFit="1" customWidth="1"/>
    <col min="8194" max="8194" width="16.28515625" style="4" customWidth="1"/>
    <col min="8195" max="8195" width="15.28515625" style="4" customWidth="1"/>
    <col min="8196" max="8196" width="14.42578125" style="4" customWidth="1"/>
    <col min="8197" max="8197" width="14.28515625" style="4" bestFit="1" customWidth="1"/>
    <col min="8198" max="8198" width="12.7109375" style="4" customWidth="1"/>
    <col min="8199" max="8199" width="19" style="4" customWidth="1"/>
    <col min="8200" max="8200" width="13" style="4" customWidth="1"/>
    <col min="8201" max="8201" width="11.7109375" style="4" customWidth="1"/>
    <col min="8202" max="8202" width="12.7109375" style="4" customWidth="1"/>
    <col min="8203" max="8203" width="16.28515625" style="4" customWidth="1"/>
    <col min="8204" max="8204" width="12.5703125" style="4" customWidth="1"/>
    <col min="8205" max="8205" width="17.5703125" style="4" customWidth="1"/>
    <col min="8206" max="8206" width="12" style="4" customWidth="1"/>
    <col min="8207" max="8207" width="8.5703125" style="4"/>
    <col min="8208" max="8208" width="12" style="4" customWidth="1"/>
    <col min="8209" max="8209" width="11.42578125" style="4" customWidth="1"/>
    <col min="8210" max="8211" width="12" style="4" customWidth="1"/>
    <col min="8212" max="8448" width="8.5703125" style="4"/>
    <col min="8449" max="8449" width="13.28515625" style="4" bestFit="1" customWidth="1"/>
    <col min="8450" max="8450" width="16.28515625" style="4" customWidth="1"/>
    <col min="8451" max="8451" width="15.28515625" style="4" customWidth="1"/>
    <col min="8452" max="8452" width="14.42578125" style="4" customWidth="1"/>
    <col min="8453" max="8453" width="14.28515625" style="4" bestFit="1" customWidth="1"/>
    <col min="8454" max="8454" width="12.7109375" style="4" customWidth="1"/>
    <col min="8455" max="8455" width="19" style="4" customWidth="1"/>
    <col min="8456" max="8456" width="13" style="4" customWidth="1"/>
    <col min="8457" max="8457" width="11.7109375" style="4" customWidth="1"/>
    <col min="8458" max="8458" width="12.7109375" style="4" customWidth="1"/>
    <col min="8459" max="8459" width="16.28515625" style="4" customWidth="1"/>
    <col min="8460" max="8460" width="12.5703125" style="4" customWidth="1"/>
    <col min="8461" max="8461" width="17.5703125" style="4" customWidth="1"/>
    <col min="8462" max="8462" width="12" style="4" customWidth="1"/>
    <col min="8463" max="8463" width="8.5703125" style="4"/>
    <col min="8464" max="8464" width="12" style="4" customWidth="1"/>
    <col min="8465" max="8465" width="11.42578125" style="4" customWidth="1"/>
    <col min="8466" max="8467" width="12" style="4" customWidth="1"/>
    <col min="8468" max="8704" width="8.5703125" style="4"/>
    <col min="8705" max="8705" width="13.28515625" style="4" bestFit="1" customWidth="1"/>
    <col min="8706" max="8706" width="16.28515625" style="4" customWidth="1"/>
    <col min="8707" max="8707" width="15.28515625" style="4" customWidth="1"/>
    <col min="8708" max="8708" width="14.42578125" style="4" customWidth="1"/>
    <col min="8709" max="8709" width="14.28515625" style="4" bestFit="1" customWidth="1"/>
    <col min="8710" max="8710" width="12.7109375" style="4" customWidth="1"/>
    <col min="8711" max="8711" width="19" style="4" customWidth="1"/>
    <col min="8712" max="8712" width="13" style="4" customWidth="1"/>
    <col min="8713" max="8713" width="11.7109375" style="4" customWidth="1"/>
    <col min="8714" max="8714" width="12.7109375" style="4" customWidth="1"/>
    <col min="8715" max="8715" width="16.28515625" style="4" customWidth="1"/>
    <col min="8716" max="8716" width="12.5703125" style="4" customWidth="1"/>
    <col min="8717" max="8717" width="17.5703125" style="4" customWidth="1"/>
    <col min="8718" max="8718" width="12" style="4" customWidth="1"/>
    <col min="8719" max="8719" width="8.5703125" style="4"/>
    <col min="8720" max="8720" width="12" style="4" customWidth="1"/>
    <col min="8721" max="8721" width="11.42578125" style="4" customWidth="1"/>
    <col min="8722" max="8723" width="12" style="4" customWidth="1"/>
    <col min="8724" max="8960" width="8.5703125" style="4"/>
    <col min="8961" max="8961" width="13.28515625" style="4" bestFit="1" customWidth="1"/>
    <col min="8962" max="8962" width="16.28515625" style="4" customWidth="1"/>
    <col min="8963" max="8963" width="15.28515625" style="4" customWidth="1"/>
    <col min="8964" max="8964" width="14.42578125" style="4" customWidth="1"/>
    <col min="8965" max="8965" width="14.28515625" style="4" bestFit="1" customWidth="1"/>
    <col min="8966" max="8966" width="12.7109375" style="4" customWidth="1"/>
    <col min="8967" max="8967" width="19" style="4" customWidth="1"/>
    <col min="8968" max="8968" width="13" style="4" customWidth="1"/>
    <col min="8969" max="8969" width="11.7109375" style="4" customWidth="1"/>
    <col min="8970" max="8970" width="12.7109375" style="4" customWidth="1"/>
    <col min="8971" max="8971" width="16.28515625" style="4" customWidth="1"/>
    <col min="8972" max="8972" width="12.5703125" style="4" customWidth="1"/>
    <col min="8973" max="8973" width="17.5703125" style="4" customWidth="1"/>
    <col min="8974" max="8974" width="12" style="4" customWidth="1"/>
    <col min="8975" max="8975" width="8.5703125" style="4"/>
    <col min="8976" max="8976" width="12" style="4" customWidth="1"/>
    <col min="8977" max="8977" width="11.42578125" style="4" customWidth="1"/>
    <col min="8978" max="8979" width="12" style="4" customWidth="1"/>
    <col min="8980" max="9216" width="8.5703125" style="4"/>
    <col min="9217" max="9217" width="13.28515625" style="4" bestFit="1" customWidth="1"/>
    <col min="9218" max="9218" width="16.28515625" style="4" customWidth="1"/>
    <col min="9219" max="9219" width="15.28515625" style="4" customWidth="1"/>
    <col min="9220" max="9220" width="14.42578125" style="4" customWidth="1"/>
    <col min="9221" max="9221" width="14.28515625" style="4" bestFit="1" customWidth="1"/>
    <col min="9222" max="9222" width="12.7109375" style="4" customWidth="1"/>
    <col min="9223" max="9223" width="19" style="4" customWidth="1"/>
    <col min="9224" max="9224" width="13" style="4" customWidth="1"/>
    <col min="9225" max="9225" width="11.7109375" style="4" customWidth="1"/>
    <col min="9226" max="9226" width="12.7109375" style="4" customWidth="1"/>
    <col min="9227" max="9227" width="16.28515625" style="4" customWidth="1"/>
    <col min="9228" max="9228" width="12.5703125" style="4" customWidth="1"/>
    <col min="9229" max="9229" width="17.5703125" style="4" customWidth="1"/>
    <col min="9230" max="9230" width="12" style="4" customWidth="1"/>
    <col min="9231" max="9231" width="8.5703125" style="4"/>
    <col min="9232" max="9232" width="12" style="4" customWidth="1"/>
    <col min="9233" max="9233" width="11.42578125" style="4" customWidth="1"/>
    <col min="9234" max="9235" width="12" style="4" customWidth="1"/>
    <col min="9236" max="9472" width="8.5703125" style="4"/>
    <col min="9473" max="9473" width="13.28515625" style="4" bestFit="1" customWidth="1"/>
    <col min="9474" max="9474" width="16.28515625" style="4" customWidth="1"/>
    <col min="9475" max="9475" width="15.28515625" style="4" customWidth="1"/>
    <col min="9476" max="9476" width="14.42578125" style="4" customWidth="1"/>
    <col min="9477" max="9477" width="14.28515625" style="4" bestFit="1" customWidth="1"/>
    <col min="9478" max="9478" width="12.7109375" style="4" customWidth="1"/>
    <col min="9479" max="9479" width="19" style="4" customWidth="1"/>
    <col min="9480" max="9480" width="13" style="4" customWidth="1"/>
    <col min="9481" max="9481" width="11.7109375" style="4" customWidth="1"/>
    <col min="9482" max="9482" width="12.7109375" style="4" customWidth="1"/>
    <col min="9483" max="9483" width="16.28515625" style="4" customWidth="1"/>
    <col min="9484" max="9484" width="12.5703125" style="4" customWidth="1"/>
    <col min="9485" max="9485" width="17.5703125" style="4" customWidth="1"/>
    <col min="9486" max="9486" width="12" style="4" customWidth="1"/>
    <col min="9487" max="9487" width="8.5703125" style="4"/>
    <col min="9488" max="9488" width="12" style="4" customWidth="1"/>
    <col min="9489" max="9489" width="11.42578125" style="4" customWidth="1"/>
    <col min="9490" max="9491" width="12" style="4" customWidth="1"/>
    <col min="9492" max="9728" width="8.5703125" style="4"/>
    <col min="9729" max="9729" width="13.28515625" style="4" bestFit="1" customWidth="1"/>
    <col min="9730" max="9730" width="16.28515625" style="4" customWidth="1"/>
    <col min="9731" max="9731" width="15.28515625" style="4" customWidth="1"/>
    <col min="9732" max="9732" width="14.42578125" style="4" customWidth="1"/>
    <col min="9733" max="9733" width="14.28515625" style="4" bestFit="1" customWidth="1"/>
    <col min="9734" max="9734" width="12.7109375" style="4" customWidth="1"/>
    <col min="9735" max="9735" width="19" style="4" customWidth="1"/>
    <col min="9736" max="9736" width="13" style="4" customWidth="1"/>
    <col min="9737" max="9737" width="11.7109375" style="4" customWidth="1"/>
    <col min="9738" max="9738" width="12.7109375" style="4" customWidth="1"/>
    <col min="9739" max="9739" width="16.28515625" style="4" customWidth="1"/>
    <col min="9740" max="9740" width="12.5703125" style="4" customWidth="1"/>
    <col min="9741" max="9741" width="17.5703125" style="4" customWidth="1"/>
    <col min="9742" max="9742" width="12" style="4" customWidth="1"/>
    <col min="9743" max="9743" width="8.5703125" style="4"/>
    <col min="9744" max="9744" width="12" style="4" customWidth="1"/>
    <col min="9745" max="9745" width="11.42578125" style="4" customWidth="1"/>
    <col min="9746" max="9747" width="12" style="4" customWidth="1"/>
    <col min="9748" max="9984" width="8.5703125" style="4"/>
    <col min="9985" max="9985" width="13.28515625" style="4" bestFit="1" customWidth="1"/>
    <col min="9986" max="9986" width="16.28515625" style="4" customWidth="1"/>
    <col min="9987" max="9987" width="15.28515625" style="4" customWidth="1"/>
    <col min="9988" max="9988" width="14.42578125" style="4" customWidth="1"/>
    <col min="9989" max="9989" width="14.28515625" style="4" bestFit="1" customWidth="1"/>
    <col min="9990" max="9990" width="12.7109375" style="4" customWidth="1"/>
    <col min="9991" max="9991" width="19" style="4" customWidth="1"/>
    <col min="9992" max="9992" width="13" style="4" customWidth="1"/>
    <col min="9993" max="9993" width="11.7109375" style="4" customWidth="1"/>
    <col min="9994" max="9994" width="12.7109375" style="4" customWidth="1"/>
    <col min="9995" max="9995" width="16.28515625" style="4" customWidth="1"/>
    <col min="9996" max="9996" width="12.5703125" style="4" customWidth="1"/>
    <col min="9997" max="9997" width="17.5703125" style="4" customWidth="1"/>
    <col min="9998" max="9998" width="12" style="4" customWidth="1"/>
    <col min="9999" max="9999" width="8.5703125" style="4"/>
    <col min="10000" max="10000" width="12" style="4" customWidth="1"/>
    <col min="10001" max="10001" width="11.42578125" style="4" customWidth="1"/>
    <col min="10002" max="10003" width="12" style="4" customWidth="1"/>
    <col min="10004" max="10240" width="8.5703125" style="4"/>
    <col min="10241" max="10241" width="13.28515625" style="4" bestFit="1" customWidth="1"/>
    <col min="10242" max="10242" width="16.28515625" style="4" customWidth="1"/>
    <col min="10243" max="10243" width="15.28515625" style="4" customWidth="1"/>
    <col min="10244" max="10244" width="14.42578125" style="4" customWidth="1"/>
    <col min="10245" max="10245" width="14.28515625" style="4" bestFit="1" customWidth="1"/>
    <col min="10246" max="10246" width="12.7109375" style="4" customWidth="1"/>
    <col min="10247" max="10247" width="19" style="4" customWidth="1"/>
    <col min="10248" max="10248" width="13" style="4" customWidth="1"/>
    <col min="10249" max="10249" width="11.7109375" style="4" customWidth="1"/>
    <col min="10250" max="10250" width="12.7109375" style="4" customWidth="1"/>
    <col min="10251" max="10251" width="16.28515625" style="4" customWidth="1"/>
    <col min="10252" max="10252" width="12.5703125" style="4" customWidth="1"/>
    <col min="10253" max="10253" width="17.5703125" style="4" customWidth="1"/>
    <col min="10254" max="10254" width="12" style="4" customWidth="1"/>
    <col min="10255" max="10255" width="8.5703125" style="4"/>
    <col min="10256" max="10256" width="12" style="4" customWidth="1"/>
    <col min="10257" max="10257" width="11.42578125" style="4" customWidth="1"/>
    <col min="10258" max="10259" width="12" style="4" customWidth="1"/>
    <col min="10260" max="10496" width="8.5703125" style="4"/>
    <col min="10497" max="10497" width="13.28515625" style="4" bestFit="1" customWidth="1"/>
    <col min="10498" max="10498" width="16.28515625" style="4" customWidth="1"/>
    <col min="10499" max="10499" width="15.28515625" style="4" customWidth="1"/>
    <col min="10500" max="10500" width="14.42578125" style="4" customWidth="1"/>
    <col min="10501" max="10501" width="14.28515625" style="4" bestFit="1" customWidth="1"/>
    <col min="10502" max="10502" width="12.7109375" style="4" customWidth="1"/>
    <col min="10503" max="10503" width="19" style="4" customWidth="1"/>
    <col min="10504" max="10504" width="13" style="4" customWidth="1"/>
    <col min="10505" max="10505" width="11.7109375" style="4" customWidth="1"/>
    <col min="10506" max="10506" width="12.7109375" style="4" customWidth="1"/>
    <col min="10507" max="10507" width="16.28515625" style="4" customWidth="1"/>
    <col min="10508" max="10508" width="12.5703125" style="4" customWidth="1"/>
    <col min="10509" max="10509" width="17.5703125" style="4" customWidth="1"/>
    <col min="10510" max="10510" width="12" style="4" customWidth="1"/>
    <col min="10511" max="10511" width="8.5703125" style="4"/>
    <col min="10512" max="10512" width="12" style="4" customWidth="1"/>
    <col min="10513" max="10513" width="11.42578125" style="4" customWidth="1"/>
    <col min="10514" max="10515" width="12" style="4" customWidth="1"/>
    <col min="10516" max="10752" width="8.5703125" style="4"/>
    <col min="10753" max="10753" width="13.28515625" style="4" bestFit="1" customWidth="1"/>
    <col min="10754" max="10754" width="16.28515625" style="4" customWidth="1"/>
    <col min="10755" max="10755" width="15.28515625" style="4" customWidth="1"/>
    <col min="10756" max="10756" width="14.42578125" style="4" customWidth="1"/>
    <col min="10757" max="10757" width="14.28515625" style="4" bestFit="1" customWidth="1"/>
    <col min="10758" max="10758" width="12.7109375" style="4" customWidth="1"/>
    <col min="10759" max="10759" width="19" style="4" customWidth="1"/>
    <col min="10760" max="10760" width="13" style="4" customWidth="1"/>
    <col min="10761" max="10761" width="11.7109375" style="4" customWidth="1"/>
    <col min="10762" max="10762" width="12.7109375" style="4" customWidth="1"/>
    <col min="10763" max="10763" width="16.28515625" style="4" customWidth="1"/>
    <col min="10764" max="10764" width="12.5703125" style="4" customWidth="1"/>
    <col min="10765" max="10765" width="17.5703125" style="4" customWidth="1"/>
    <col min="10766" max="10766" width="12" style="4" customWidth="1"/>
    <col min="10767" max="10767" width="8.5703125" style="4"/>
    <col min="10768" max="10768" width="12" style="4" customWidth="1"/>
    <col min="10769" max="10769" width="11.42578125" style="4" customWidth="1"/>
    <col min="10770" max="10771" width="12" style="4" customWidth="1"/>
    <col min="10772" max="11008" width="8.5703125" style="4"/>
    <col min="11009" max="11009" width="13.28515625" style="4" bestFit="1" customWidth="1"/>
    <col min="11010" max="11010" width="16.28515625" style="4" customWidth="1"/>
    <col min="11011" max="11011" width="15.28515625" style="4" customWidth="1"/>
    <col min="11012" max="11012" width="14.42578125" style="4" customWidth="1"/>
    <col min="11013" max="11013" width="14.28515625" style="4" bestFit="1" customWidth="1"/>
    <col min="11014" max="11014" width="12.7109375" style="4" customWidth="1"/>
    <col min="11015" max="11015" width="19" style="4" customWidth="1"/>
    <col min="11016" max="11016" width="13" style="4" customWidth="1"/>
    <col min="11017" max="11017" width="11.7109375" style="4" customWidth="1"/>
    <col min="11018" max="11018" width="12.7109375" style="4" customWidth="1"/>
    <col min="11019" max="11019" width="16.28515625" style="4" customWidth="1"/>
    <col min="11020" max="11020" width="12.5703125" style="4" customWidth="1"/>
    <col min="11021" max="11021" width="17.5703125" style="4" customWidth="1"/>
    <col min="11022" max="11022" width="12" style="4" customWidth="1"/>
    <col min="11023" max="11023" width="8.5703125" style="4"/>
    <col min="11024" max="11024" width="12" style="4" customWidth="1"/>
    <col min="11025" max="11025" width="11.42578125" style="4" customWidth="1"/>
    <col min="11026" max="11027" width="12" style="4" customWidth="1"/>
    <col min="11028" max="11264" width="8.5703125" style="4"/>
    <col min="11265" max="11265" width="13.28515625" style="4" bestFit="1" customWidth="1"/>
    <col min="11266" max="11266" width="16.28515625" style="4" customWidth="1"/>
    <col min="11267" max="11267" width="15.28515625" style="4" customWidth="1"/>
    <col min="11268" max="11268" width="14.42578125" style="4" customWidth="1"/>
    <col min="11269" max="11269" width="14.28515625" style="4" bestFit="1" customWidth="1"/>
    <col min="11270" max="11270" width="12.7109375" style="4" customWidth="1"/>
    <col min="11271" max="11271" width="19" style="4" customWidth="1"/>
    <col min="11272" max="11272" width="13" style="4" customWidth="1"/>
    <col min="11273" max="11273" width="11.7109375" style="4" customWidth="1"/>
    <col min="11274" max="11274" width="12.7109375" style="4" customWidth="1"/>
    <col min="11275" max="11275" width="16.28515625" style="4" customWidth="1"/>
    <col min="11276" max="11276" width="12.5703125" style="4" customWidth="1"/>
    <col min="11277" max="11277" width="17.5703125" style="4" customWidth="1"/>
    <col min="11278" max="11278" width="12" style="4" customWidth="1"/>
    <col min="11279" max="11279" width="8.5703125" style="4"/>
    <col min="11280" max="11280" width="12" style="4" customWidth="1"/>
    <col min="11281" max="11281" width="11.42578125" style="4" customWidth="1"/>
    <col min="11282" max="11283" width="12" style="4" customWidth="1"/>
    <col min="11284" max="11520" width="8.5703125" style="4"/>
    <col min="11521" max="11521" width="13.28515625" style="4" bestFit="1" customWidth="1"/>
    <col min="11522" max="11522" width="16.28515625" style="4" customWidth="1"/>
    <col min="11523" max="11523" width="15.28515625" style="4" customWidth="1"/>
    <col min="11524" max="11524" width="14.42578125" style="4" customWidth="1"/>
    <col min="11525" max="11525" width="14.28515625" style="4" bestFit="1" customWidth="1"/>
    <col min="11526" max="11526" width="12.7109375" style="4" customWidth="1"/>
    <col min="11527" max="11527" width="19" style="4" customWidth="1"/>
    <col min="11528" max="11528" width="13" style="4" customWidth="1"/>
    <col min="11529" max="11529" width="11.7109375" style="4" customWidth="1"/>
    <col min="11530" max="11530" width="12.7109375" style="4" customWidth="1"/>
    <col min="11531" max="11531" width="16.28515625" style="4" customWidth="1"/>
    <col min="11532" max="11532" width="12.5703125" style="4" customWidth="1"/>
    <col min="11533" max="11533" width="17.5703125" style="4" customWidth="1"/>
    <col min="11534" max="11534" width="12" style="4" customWidth="1"/>
    <col min="11535" max="11535" width="8.5703125" style="4"/>
    <col min="11536" max="11536" width="12" style="4" customWidth="1"/>
    <col min="11537" max="11537" width="11.42578125" style="4" customWidth="1"/>
    <col min="11538" max="11539" width="12" style="4" customWidth="1"/>
    <col min="11540" max="11776" width="8.5703125" style="4"/>
    <col min="11777" max="11777" width="13.28515625" style="4" bestFit="1" customWidth="1"/>
    <col min="11778" max="11778" width="16.28515625" style="4" customWidth="1"/>
    <col min="11779" max="11779" width="15.28515625" style="4" customWidth="1"/>
    <col min="11780" max="11780" width="14.42578125" style="4" customWidth="1"/>
    <col min="11781" max="11781" width="14.28515625" style="4" bestFit="1" customWidth="1"/>
    <col min="11782" max="11782" width="12.7109375" style="4" customWidth="1"/>
    <col min="11783" max="11783" width="19" style="4" customWidth="1"/>
    <col min="11784" max="11784" width="13" style="4" customWidth="1"/>
    <col min="11785" max="11785" width="11.7109375" style="4" customWidth="1"/>
    <col min="11786" max="11786" width="12.7109375" style="4" customWidth="1"/>
    <col min="11787" max="11787" width="16.28515625" style="4" customWidth="1"/>
    <col min="11788" max="11788" width="12.5703125" style="4" customWidth="1"/>
    <col min="11789" max="11789" width="17.5703125" style="4" customWidth="1"/>
    <col min="11790" max="11790" width="12" style="4" customWidth="1"/>
    <col min="11791" max="11791" width="8.5703125" style="4"/>
    <col min="11792" max="11792" width="12" style="4" customWidth="1"/>
    <col min="11793" max="11793" width="11.42578125" style="4" customWidth="1"/>
    <col min="11794" max="11795" width="12" style="4" customWidth="1"/>
    <col min="11796" max="12032" width="8.5703125" style="4"/>
    <col min="12033" max="12033" width="13.28515625" style="4" bestFit="1" customWidth="1"/>
    <col min="12034" max="12034" width="16.28515625" style="4" customWidth="1"/>
    <col min="12035" max="12035" width="15.28515625" style="4" customWidth="1"/>
    <col min="12036" max="12036" width="14.42578125" style="4" customWidth="1"/>
    <col min="12037" max="12037" width="14.28515625" style="4" bestFit="1" customWidth="1"/>
    <col min="12038" max="12038" width="12.7109375" style="4" customWidth="1"/>
    <col min="12039" max="12039" width="19" style="4" customWidth="1"/>
    <col min="12040" max="12040" width="13" style="4" customWidth="1"/>
    <col min="12041" max="12041" width="11.7109375" style="4" customWidth="1"/>
    <col min="12042" max="12042" width="12.7109375" style="4" customWidth="1"/>
    <col min="12043" max="12043" width="16.28515625" style="4" customWidth="1"/>
    <col min="12044" max="12044" width="12.5703125" style="4" customWidth="1"/>
    <col min="12045" max="12045" width="17.5703125" style="4" customWidth="1"/>
    <col min="12046" max="12046" width="12" style="4" customWidth="1"/>
    <col min="12047" max="12047" width="8.5703125" style="4"/>
    <col min="12048" max="12048" width="12" style="4" customWidth="1"/>
    <col min="12049" max="12049" width="11.42578125" style="4" customWidth="1"/>
    <col min="12050" max="12051" width="12" style="4" customWidth="1"/>
    <col min="12052" max="12288" width="8.5703125" style="4"/>
    <col min="12289" max="12289" width="13.28515625" style="4" bestFit="1" customWidth="1"/>
    <col min="12290" max="12290" width="16.28515625" style="4" customWidth="1"/>
    <col min="12291" max="12291" width="15.28515625" style="4" customWidth="1"/>
    <col min="12292" max="12292" width="14.42578125" style="4" customWidth="1"/>
    <col min="12293" max="12293" width="14.28515625" style="4" bestFit="1" customWidth="1"/>
    <col min="12294" max="12294" width="12.7109375" style="4" customWidth="1"/>
    <col min="12295" max="12295" width="19" style="4" customWidth="1"/>
    <col min="12296" max="12296" width="13" style="4" customWidth="1"/>
    <col min="12297" max="12297" width="11.7109375" style="4" customWidth="1"/>
    <col min="12298" max="12298" width="12.7109375" style="4" customWidth="1"/>
    <col min="12299" max="12299" width="16.28515625" style="4" customWidth="1"/>
    <col min="12300" max="12300" width="12.5703125" style="4" customWidth="1"/>
    <col min="12301" max="12301" width="17.5703125" style="4" customWidth="1"/>
    <col min="12302" max="12302" width="12" style="4" customWidth="1"/>
    <col min="12303" max="12303" width="8.5703125" style="4"/>
    <col min="12304" max="12304" width="12" style="4" customWidth="1"/>
    <col min="12305" max="12305" width="11.42578125" style="4" customWidth="1"/>
    <col min="12306" max="12307" width="12" style="4" customWidth="1"/>
    <col min="12308" max="12544" width="8.5703125" style="4"/>
    <col min="12545" max="12545" width="13.28515625" style="4" bestFit="1" customWidth="1"/>
    <col min="12546" max="12546" width="16.28515625" style="4" customWidth="1"/>
    <col min="12547" max="12547" width="15.28515625" style="4" customWidth="1"/>
    <col min="12548" max="12548" width="14.42578125" style="4" customWidth="1"/>
    <col min="12549" max="12549" width="14.28515625" style="4" bestFit="1" customWidth="1"/>
    <col min="12550" max="12550" width="12.7109375" style="4" customWidth="1"/>
    <col min="12551" max="12551" width="19" style="4" customWidth="1"/>
    <col min="12552" max="12552" width="13" style="4" customWidth="1"/>
    <col min="12553" max="12553" width="11.7109375" style="4" customWidth="1"/>
    <col min="12554" max="12554" width="12.7109375" style="4" customWidth="1"/>
    <col min="12555" max="12555" width="16.28515625" style="4" customWidth="1"/>
    <col min="12556" max="12556" width="12.5703125" style="4" customWidth="1"/>
    <col min="12557" max="12557" width="17.5703125" style="4" customWidth="1"/>
    <col min="12558" max="12558" width="12" style="4" customWidth="1"/>
    <col min="12559" max="12559" width="8.5703125" style="4"/>
    <col min="12560" max="12560" width="12" style="4" customWidth="1"/>
    <col min="12561" max="12561" width="11.42578125" style="4" customWidth="1"/>
    <col min="12562" max="12563" width="12" style="4" customWidth="1"/>
    <col min="12564" max="12800" width="8.5703125" style="4"/>
    <col min="12801" max="12801" width="13.28515625" style="4" bestFit="1" customWidth="1"/>
    <col min="12802" max="12802" width="16.28515625" style="4" customWidth="1"/>
    <col min="12803" max="12803" width="15.28515625" style="4" customWidth="1"/>
    <col min="12804" max="12804" width="14.42578125" style="4" customWidth="1"/>
    <col min="12805" max="12805" width="14.28515625" style="4" bestFit="1" customWidth="1"/>
    <col min="12806" max="12806" width="12.7109375" style="4" customWidth="1"/>
    <col min="12807" max="12807" width="19" style="4" customWidth="1"/>
    <col min="12808" max="12808" width="13" style="4" customWidth="1"/>
    <col min="12809" max="12809" width="11.7109375" style="4" customWidth="1"/>
    <col min="12810" max="12810" width="12.7109375" style="4" customWidth="1"/>
    <col min="12811" max="12811" width="16.28515625" style="4" customWidth="1"/>
    <col min="12812" max="12812" width="12.5703125" style="4" customWidth="1"/>
    <col min="12813" max="12813" width="17.5703125" style="4" customWidth="1"/>
    <col min="12814" max="12814" width="12" style="4" customWidth="1"/>
    <col min="12815" max="12815" width="8.5703125" style="4"/>
    <col min="12816" max="12816" width="12" style="4" customWidth="1"/>
    <col min="12817" max="12817" width="11.42578125" style="4" customWidth="1"/>
    <col min="12818" max="12819" width="12" style="4" customWidth="1"/>
    <col min="12820" max="13056" width="8.5703125" style="4"/>
    <col min="13057" max="13057" width="13.28515625" style="4" bestFit="1" customWidth="1"/>
    <col min="13058" max="13058" width="16.28515625" style="4" customWidth="1"/>
    <col min="13059" max="13059" width="15.28515625" style="4" customWidth="1"/>
    <col min="13060" max="13060" width="14.42578125" style="4" customWidth="1"/>
    <col min="13061" max="13061" width="14.28515625" style="4" bestFit="1" customWidth="1"/>
    <col min="13062" max="13062" width="12.7109375" style="4" customWidth="1"/>
    <col min="13063" max="13063" width="19" style="4" customWidth="1"/>
    <col min="13064" max="13064" width="13" style="4" customWidth="1"/>
    <col min="13065" max="13065" width="11.7109375" style="4" customWidth="1"/>
    <col min="13066" max="13066" width="12.7109375" style="4" customWidth="1"/>
    <col min="13067" max="13067" width="16.28515625" style="4" customWidth="1"/>
    <col min="13068" max="13068" width="12.5703125" style="4" customWidth="1"/>
    <col min="13069" max="13069" width="17.5703125" style="4" customWidth="1"/>
    <col min="13070" max="13070" width="12" style="4" customWidth="1"/>
    <col min="13071" max="13071" width="8.5703125" style="4"/>
    <col min="13072" max="13072" width="12" style="4" customWidth="1"/>
    <col min="13073" max="13073" width="11.42578125" style="4" customWidth="1"/>
    <col min="13074" max="13075" width="12" style="4" customWidth="1"/>
    <col min="13076" max="13312" width="8.5703125" style="4"/>
    <col min="13313" max="13313" width="13.28515625" style="4" bestFit="1" customWidth="1"/>
    <col min="13314" max="13314" width="16.28515625" style="4" customWidth="1"/>
    <col min="13315" max="13315" width="15.28515625" style="4" customWidth="1"/>
    <col min="13316" max="13316" width="14.42578125" style="4" customWidth="1"/>
    <col min="13317" max="13317" width="14.28515625" style="4" bestFit="1" customWidth="1"/>
    <col min="13318" max="13318" width="12.7109375" style="4" customWidth="1"/>
    <col min="13319" max="13319" width="19" style="4" customWidth="1"/>
    <col min="13320" max="13320" width="13" style="4" customWidth="1"/>
    <col min="13321" max="13321" width="11.7109375" style="4" customWidth="1"/>
    <col min="13322" max="13322" width="12.7109375" style="4" customWidth="1"/>
    <col min="13323" max="13323" width="16.28515625" style="4" customWidth="1"/>
    <col min="13324" max="13324" width="12.5703125" style="4" customWidth="1"/>
    <col min="13325" max="13325" width="17.5703125" style="4" customWidth="1"/>
    <col min="13326" max="13326" width="12" style="4" customWidth="1"/>
    <col min="13327" max="13327" width="8.5703125" style="4"/>
    <col min="13328" max="13328" width="12" style="4" customWidth="1"/>
    <col min="13329" max="13329" width="11.42578125" style="4" customWidth="1"/>
    <col min="13330" max="13331" width="12" style="4" customWidth="1"/>
    <col min="13332" max="13568" width="8.5703125" style="4"/>
    <col min="13569" max="13569" width="13.28515625" style="4" bestFit="1" customWidth="1"/>
    <col min="13570" max="13570" width="16.28515625" style="4" customWidth="1"/>
    <col min="13571" max="13571" width="15.28515625" style="4" customWidth="1"/>
    <col min="13572" max="13572" width="14.42578125" style="4" customWidth="1"/>
    <col min="13573" max="13573" width="14.28515625" style="4" bestFit="1" customWidth="1"/>
    <col min="13574" max="13574" width="12.7109375" style="4" customWidth="1"/>
    <col min="13575" max="13575" width="19" style="4" customWidth="1"/>
    <col min="13576" max="13576" width="13" style="4" customWidth="1"/>
    <col min="13577" max="13577" width="11.7109375" style="4" customWidth="1"/>
    <col min="13578" max="13578" width="12.7109375" style="4" customWidth="1"/>
    <col min="13579" max="13579" width="16.28515625" style="4" customWidth="1"/>
    <col min="13580" max="13580" width="12.5703125" style="4" customWidth="1"/>
    <col min="13581" max="13581" width="17.5703125" style="4" customWidth="1"/>
    <col min="13582" max="13582" width="12" style="4" customWidth="1"/>
    <col min="13583" max="13583" width="8.5703125" style="4"/>
    <col min="13584" max="13584" width="12" style="4" customWidth="1"/>
    <col min="13585" max="13585" width="11.42578125" style="4" customWidth="1"/>
    <col min="13586" max="13587" width="12" style="4" customWidth="1"/>
    <col min="13588" max="13824" width="8.5703125" style="4"/>
    <col min="13825" max="13825" width="13.28515625" style="4" bestFit="1" customWidth="1"/>
    <col min="13826" max="13826" width="16.28515625" style="4" customWidth="1"/>
    <col min="13827" max="13827" width="15.28515625" style="4" customWidth="1"/>
    <col min="13828" max="13828" width="14.42578125" style="4" customWidth="1"/>
    <col min="13829" max="13829" width="14.28515625" style="4" bestFit="1" customWidth="1"/>
    <col min="13830" max="13830" width="12.7109375" style="4" customWidth="1"/>
    <col min="13831" max="13831" width="19" style="4" customWidth="1"/>
    <col min="13832" max="13832" width="13" style="4" customWidth="1"/>
    <col min="13833" max="13833" width="11.7109375" style="4" customWidth="1"/>
    <col min="13834" max="13834" width="12.7109375" style="4" customWidth="1"/>
    <col min="13835" max="13835" width="16.28515625" style="4" customWidth="1"/>
    <col min="13836" max="13836" width="12.5703125" style="4" customWidth="1"/>
    <col min="13837" max="13837" width="17.5703125" style="4" customWidth="1"/>
    <col min="13838" max="13838" width="12" style="4" customWidth="1"/>
    <col min="13839" max="13839" width="8.5703125" style="4"/>
    <col min="13840" max="13840" width="12" style="4" customWidth="1"/>
    <col min="13841" max="13841" width="11.42578125" style="4" customWidth="1"/>
    <col min="13842" max="13843" width="12" style="4" customWidth="1"/>
    <col min="13844" max="14080" width="8.5703125" style="4"/>
    <col min="14081" max="14081" width="13.28515625" style="4" bestFit="1" customWidth="1"/>
    <col min="14082" max="14082" width="16.28515625" style="4" customWidth="1"/>
    <col min="14083" max="14083" width="15.28515625" style="4" customWidth="1"/>
    <col min="14084" max="14084" width="14.42578125" style="4" customWidth="1"/>
    <col min="14085" max="14085" width="14.28515625" style="4" bestFit="1" customWidth="1"/>
    <col min="14086" max="14086" width="12.7109375" style="4" customWidth="1"/>
    <col min="14087" max="14087" width="19" style="4" customWidth="1"/>
    <col min="14088" max="14088" width="13" style="4" customWidth="1"/>
    <col min="14089" max="14089" width="11.7109375" style="4" customWidth="1"/>
    <col min="14090" max="14090" width="12.7109375" style="4" customWidth="1"/>
    <col min="14091" max="14091" width="16.28515625" style="4" customWidth="1"/>
    <col min="14092" max="14092" width="12.5703125" style="4" customWidth="1"/>
    <col min="14093" max="14093" width="17.5703125" style="4" customWidth="1"/>
    <col min="14094" max="14094" width="12" style="4" customWidth="1"/>
    <col min="14095" max="14095" width="8.5703125" style="4"/>
    <col min="14096" max="14096" width="12" style="4" customWidth="1"/>
    <col min="14097" max="14097" width="11.42578125" style="4" customWidth="1"/>
    <col min="14098" max="14099" width="12" style="4" customWidth="1"/>
    <col min="14100" max="14336" width="8.5703125" style="4"/>
    <col min="14337" max="14337" width="13.28515625" style="4" bestFit="1" customWidth="1"/>
    <col min="14338" max="14338" width="16.28515625" style="4" customWidth="1"/>
    <col min="14339" max="14339" width="15.28515625" style="4" customWidth="1"/>
    <col min="14340" max="14340" width="14.42578125" style="4" customWidth="1"/>
    <col min="14341" max="14341" width="14.28515625" style="4" bestFit="1" customWidth="1"/>
    <col min="14342" max="14342" width="12.7109375" style="4" customWidth="1"/>
    <col min="14343" max="14343" width="19" style="4" customWidth="1"/>
    <col min="14344" max="14344" width="13" style="4" customWidth="1"/>
    <col min="14345" max="14345" width="11.7109375" style="4" customWidth="1"/>
    <col min="14346" max="14346" width="12.7109375" style="4" customWidth="1"/>
    <col min="14347" max="14347" width="16.28515625" style="4" customWidth="1"/>
    <col min="14348" max="14348" width="12.5703125" style="4" customWidth="1"/>
    <col min="14349" max="14349" width="17.5703125" style="4" customWidth="1"/>
    <col min="14350" max="14350" width="12" style="4" customWidth="1"/>
    <col min="14351" max="14351" width="8.5703125" style="4"/>
    <col min="14352" max="14352" width="12" style="4" customWidth="1"/>
    <col min="14353" max="14353" width="11.42578125" style="4" customWidth="1"/>
    <col min="14354" max="14355" width="12" style="4" customWidth="1"/>
    <col min="14356" max="14592" width="8.5703125" style="4"/>
    <col min="14593" max="14593" width="13.28515625" style="4" bestFit="1" customWidth="1"/>
    <col min="14594" max="14594" width="16.28515625" style="4" customWidth="1"/>
    <col min="14595" max="14595" width="15.28515625" style="4" customWidth="1"/>
    <col min="14596" max="14596" width="14.42578125" style="4" customWidth="1"/>
    <col min="14597" max="14597" width="14.28515625" style="4" bestFit="1" customWidth="1"/>
    <col min="14598" max="14598" width="12.7109375" style="4" customWidth="1"/>
    <col min="14599" max="14599" width="19" style="4" customWidth="1"/>
    <col min="14600" max="14600" width="13" style="4" customWidth="1"/>
    <col min="14601" max="14601" width="11.7109375" style="4" customWidth="1"/>
    <col min="14602" max="14602" width="12.7109375" style="4" customWidth="1"/>
    <col min="14603" max="14603" width="16.28515625" style="4" customWidth="1"/>
    <col min="14604" max="14604" width="12.5703125" style="4" customWidth="1"/>
    <col min="14605" max="14605" width="17.5703125" style="4" customWidth="1"/>
    <col min="14606" max="14606" width="12" style="4" customWidth="1"/>
    <col min="14607" max="14607" width="8.5703125" style="4"/>
    <col min="14608" max="14608" width="12" style="4" customWidth="1"/>
    <col min="14609" max="14609" width="11.42578125" style="4" customWidth="1"/>
    <col min="14610" max="14611" width="12" style="4" customWidth="1"/>
    <col min="14612" max="14848" width="8.5703125" style="4"/>
    <col min="14849" max="14849" width="13.28515625" style="4" bestFit="1" customWidth="1"/>
    <col min="14850" max="14850" width="16.28515625" style="4" customWidth="1"/>
    <col min="14851" max="14851" width="15.28515625" style="4" customWidth="1"/>
    <col min="14852" max="14852" width="14.42578125" style="4" customWidth="1"/>
    <col min="14853" max="14853" width="14.28515625" style="4" bestFit="1" customWidth="1"/>
    <col min="14854" max="14854" width="12.7109375" style="4" customWidth="1"/>
    <col min="14855" max="14855" width="19" style="4" customWidth="1"/>
    <col min="14856" max="14856" width="13" style="4" customWidth="1"/>
    <col min="14857" max="14857" width="11.7109375" style="4" customWidth="1"/>
    <col min="14858" max="14858" width="12.7109375" style="4" customWidth="1"/>
    <col min="14859" max="14859" width="16.28515625" style="4" customWidth="1"/>
    <col min="14860" max="14860" width="12.5703125" style="4" customWidth="1"/>
    <col min="14861" max="14861" width="17.5703125" style="4" customWidth="1"/>
    <col min="14862" max="14862" width="12" style="4" customWidth="1"/>
    <col min="14863" max="14863" width="8.5703125" style="4"/>
    <col min="14864" max="14864" width="12" style="4" customWidth="1"/>
    <col min="14865" max="14865" width="11.42578125" style="4" customWidth="1"/>
    <col min="14866" max="14867" width="12" style="4" customWidth="1"/>
    <col min="14868" max="15104" width="8.5703125" style="4"/>
    <col min="15105" max="15105" width="13.28515625" style="4" bestFit="1" customWidth="1"/>
    <col min="15106" max="15106" width="16.28515625" style="4" customWidth="1"/>
    <col min="15107" max="15107" width="15.28515625" style="4" customWidth="1"/>
    <col min="15108" max="15108" width="14.42578125" style="4" customWidth="1"/>
    <col min="15109" max="15109" width="14.28515625" style="4" bestFit="1" customWidth="1"/>
    <col min="15110" max="15110" width="12.7109375" style="4" customWidth="1"/>
    <col min="15111" max="15111" width="19" style="4" customWidth="1"/>
    <col min="15112" max="15112" width="13" style="4" customWidth="1"/>
    <col min="15113" max="15113" width="11.7109375" style="4" customWidth="1"/>
    <col min="15114" max="15114" width="12.7109375" style="4" customWidth="1"/>
    <col min="15115" max="15115" width="16.28515625" style="4" customWidth="1"/>
    <col min="15116" max="15116" width="12.5703125" style="4" customWidth="1"/>
    <col min="15117" max="15117" width="17.5703125" style="4" customWidth="1"/>
    <col min="15118" max="15118" width="12" style="4" customWidth="1"/>
    <col min="15119" max="15119" width="8.5703125" style="4"/>
    <col min="15120" max="15120" width="12" style="4" customWidth="1"/>
    <col min="15121" max="15121" width="11.42578125" style="4" customWidth="1"/>
    <col min="15122" max="15123" width="12" style="4" customWidth="1"/>
    <col min="15124" max="15360" width="8.5703125" style="4"/>
    <col min="15361" max="15361" width="13.28515625" style="4" bestFit="1" customWidth="1"/>
    <col min="15362" max="15362" width="16.28515625" style="4" customWidth="1"/>
    <col min="15363" max="15363" width="15.28515625" style="4" customWidth="1"/>
    <col min="15364" max="15364" width="14.42578125" style="4" customWidth="1"/>
    <col min="15365" max="15365" width="14.28515625" style="4" bestFit="1" customWidth="1"/>
    <col min="15366" max="15366" width="12.7109375" style="4" customWidth="1"/>
    <col min="15367" max="15367" width="19" style="4" customWidth="1"/>
    <col min="15368" max="15368" width="13" style="4" customWidth="1"/>
    <col min="15369" max="15369" width="11.7109375" style="4" customWidth="1"/>
    <col min="15370" max="15370" width="12.7109375" style="4" customWidth="1"/>
    <col min="15371" max="15371" width="16.28515625" style="4" customWidth="1"/>
    <col min="15372" max="15372" width="12.5703125" style="4" customWidth="1"/>
    <col min="15373" max="15373" width="17.5703125" style="4" customWidth="1"/>
    <col min="15374" max="15374" width="12" style="4" customWidth="1"/>
    <col min="15375" max="15375" width="8.5703125" style="4"/>
    <col min="15376" max="15376" width="12" style="4" customWidth="1"/>
    <col min="15377" max="15377" width="11.42578125" style="4" customWidth="1"/>
    <col min="15378" max="15379" width="12" style="4" customWidth="1"/>
    <col min="15380" max="15616" width="8.5703125" style="4"/>
    <col min="15617" max="15617" width="13.28515625" style="4" bestFit="1" customWidth="1"/>
    <col min="15618" max="15618" width="16.28515625" style="4" customWidth="1"/>
    <col min="15619" max="15619" width="15.28515625" style="4" customWidth="1"/>
    <col min="15620" max="15620" width="14.42578125" style="4" customWidth="1"/>
    <col min="15621" max="15621" width="14.28515625" style="4" bestFit="1" customWidth="1"/>
    <col min="15622" max="15622" width="12.7109375" style="4" customWidth="1"/>
    <col min="15623" max="15623" width="19" style="4" customWidth="1"/>
    <col min="15624" max="15624" width="13" style="4" customWidth="1"/>
    <col min="15625" max="15625" width="11.7109375" style="4" customWidth="1"/>
    <col min="15626" max="15626" width="12.7109375" style="4" customWidth="1"/>
    <col min="15627" max="15627" width="16.28515625" style="4" customWidth="1"/>
    <col min="15628" max="15628" width="12.5703125" style="4" customWidth="1"/>
    <col min="15629" max="15629" width="17.5703125" style="4" customWidth="1"/>
    <col min="15630" max="15630" width="12" style="4" customWidth="1"/>
    <col min="15631" max="15631" width="8.5703125" style="4"/>
    <col min="15632" max="15632" width="12" style="4" customWidth="1"/>
    <col min="15633" max="15633" width="11.42578125" style="4" customWidth="1"/>
    <col min="15634" max="15635" width="12" style="4" customWidth="1"/>
    <col min="15636" max="15872" width="8.5703125" style="4"/>
    <col min="15873" max="15873" width="13.28515625" style="4" bestFit="1" customWidth="1"/>
    <col min="15874" max="15874" width="16.28515625" style="4" customWidth="1"/>
    <col min="15875" max="15875" width="15.28515625" style="4" customWidth="1"/>
    <col min="15876" max="15876" width="14.42578125" style="4" customWidth="1"/>
    <col min="15877" max="15877" width="14.28515625" style="4" bestFit="1" customWidth="1"/>
    <col min="15878" max="15878" width="12.7109375" style="4" customWidth="1"/>
    <col min="15879" max="15879" width="19" style="4" customWidth="1"/>
    <col min="15880" max="15880" width="13" style="4" customWidth="1"/>
    <col min="15881" max="15881" width="11.7109375" style="4" customWidth="1"/>
    <col min="15882" max="15882" width="12.7109375" style="4" customWidth="1"/>
    <col min="15883" max="15883" width="16.28515625" style="4" customWidth="1"/>
    <col min="15884" max="15884" width="12.5703125" style="4" customWidth="1"/>
    <col min="15885" max="15885" width="17.5703125" style="4" customWidth="1"/>
    <col min="15886" max="15886" width="12" style="4" customWidth="1"/>
    <col min="15887" max="15887" width="8.5703125" style="4"/>
    <col min="15888" max="15888" width="12" style="4" customWidth="1"/>
    <col min="15889" max="15889" width="11.42578125" style="4" customWidth="1"/>
    <col min="15890" max="15891" width="12" style="4" customWidth="1"/>
    <col min="15892" max="16128" width="8.5703125" style="4"/>
    <col min="16129" max="16129" width="13.28515625" style="4" bestFit="1" customWidth="1"/>
    <col min="16130" max="16130" width="16.28515625" style="4" customWidth="1"/>
    <col min="16131" max="16131" width="15.28515625" style="4" customWidth="1"/>
    <col min="16132" max="16132" width="14.42578125" style="4" customWidth="1"/>
    <col min="16133" max="16133" width="14.28515625" style="4" bestFit="1" customWidth="1"/>
    <col min="16134" max="16134" width="12.7109375" style="4" customWidth="1"/>
    <col min="16135" max="16135" width="19" style="4" customWidth="1"/>
    <col min="16136" max="16136" width="13" style="4" customWidth="1"/>
    <col min="16137" max="16137" width="11.7109375" style="4" customWidth="1"/>
    <col min="16138" max="16138" width="12.7109375" style="4" customWidth="1"/>
    <col min="16139" max="16139" width="16.28515625" style="4" customWidth="1"/>
    <col min="16140" max="16140" width="12.5703125" style="4" customWidth="1"/>
    <col min="16141" max="16141" width="17.5703125" style="4" customWidth="1"/>
    <col min="16142" max="16142" width="12" style="4" customWidth="1"/>
    <col min="16143" max="16143" width="8.5703125" style="4"/>
    <col min="16144" max="16144" width="12" style="4" customWidth="1"/>
    <col min="16145" max="16145" width="11.42578125" style="4" customWidth="1"/>
    <col min="16146" max="16147" width="12" style="4" customWidth="1"/>
    <col min="16148" max="16384" width="8.5703125" style="4"/>
  </cols>
  <sheetData>
    <row r="1" spans="1:16" ht="14.25" customHeight="1" x14ac:dyDescent="0.25">
      <c r="A1" s="270" t="s">
        <v>0</v>
      </c>
      <c r="B1" s="271"/>
      <c r="C1" s="271"/>
      <c r="D1" s="1"/>
      <c r="E1" s="2"/>
      <c r="F1" s="3"/>
      <c r="I1" s="272" t="s">
        <v>1</v>
      </c>
      <c r="J1" s="273"/>
      <c r="K1" s="273"/>
      <c r="L1" s="274"/>
      <c r="M1" s="5"/>
    </row>
    <row r="2" spans="1:16" ht="12.75" customHeight="1" x14ac:dyDescent="0.25">
      <c r="A2" s="276" t="s">
        <v>2</v>
      </c>
      <c r="B2" s="277"/>
      <c r="C2" s="277"/>
      <c r="D2" s="6"/>
      <c r="E2" s="7"/>
      <c r="F2" s="8"/>
      <c r="H2" s="9"/>
      <c r="I2" s="10"/>
      <c r="J2" s="11"/>
      <c r="K2" s="11"/>
      <c r="L2" s="12"/>
    </row>
    <row r="3" spans="1:16" ht="19.5" customHeight="1" thickBot="1" x14ac:dyDescent="0.3">
      <c r="A3" s="278" t="s">
        <v>3</v>
      </c>
      <c r="B3" s="279" t="s">
        <v>4</v>
      </c>
      <c r="C3" s="279" t="s">
        <v>4</v>
      </c>
      <c r="D3" s="13"/>
      <c r="E3" s="14"/>
      <c r="F3" s="15"/>
      <c r="I3" s="325" t="s">
        <v>153</v>
      </c>
      <c r="J3" s="326"/>
      <c r="K3" s="326"/>
      <c r="L3" s="327"/>
    </row>
    <row r="4" spans="1:16" ht="16.5" customHeight="1" x14ac:dyDescent="0.25">
      <c r="A4" s="19"/>
      <c r="B4" s="19"/>
      <c r="C4" s="19"/>
      <c r="D4" s="19"/>
      <c r="E4" s="19"/>
      <c r="F4" s="19"/>
      <c r="G4" s="19"/>
      <c r="H4" s="19"/>
      <c r="I4" s="19"/>
      <c r="J4" s="19"/>
      <c r="K4" s="19"/>
      <c r="L4" s="19"/>
      <c r="M4" s="21"/>
    </row>
    <row r="5" spans="1:16" ht="19.5" customHeight="1" x14ac:dyDescent="0.25">
      <c r="A5" s="323" t="s">
        <v>195</v>
      </c>
      <c r="B5" s="324"/>
      <c r="C5" s="324"/>
      <c r="D5" s="324"/>
      <c r="E5" s="324"/>
      <c r="F5" s="324"/>
      <c r="G5" s="324"/>
      <c r="H5" s="324"/>
      <c r="I5" s="324"/>
      <c r="J5" s="324"/>
      <c r="K5" s="324"/>
      <c r="L5" s="324"/>
      <c r="M5" s="324"/>
    </row>
    <row r="6" spans="1:16" ht="66" customHeight="1" x14ac:dyDescent="0.25">
      <c r="A6" s="266" t="s">
        <v>5</v>
      </c>
      <c r="B6" s="22" t="s">
        <v>6</v>
      </c>
      <c r="C6" s="22" t="s">
        <v>28</v>
      </c>
      <c r="D6" s="22" t="s">
        <v>145</v>
      </c>
      <c r="E6" s="22"/>
      <c r="F6" s="22"/>
      <c r="G6" s="22" t="s">
        <v>29</v>
      </c>
      <c r="H6" s="22" t="s">
        <v>30</v>
      </c>
      <c r="I6" s="22" t="s">
        <v>31</v>
      </c>
      <c r="J6" s="22" t="s">
        <v>32</v>
      </c>
      <c r="K6" s="122" t="s">
        <v>33</v>
      </c>
      <c r="L6" s="160" t="s">
        <v>47</v>
      </c>
      <c r="M6" s="160" t="s">
        <v>48</v>
      </c>
    </row>
    <row r="7" spans="1:16" ht="18" customHeight="1" x14ac:dyDescent="0.25">
      <c r="A7" s="266"/>
      <c r="B7" s="23" t="s">
        <v>87</v>
      </c>
      <c r="C7" s="72">
        <v>60102.87</v>
      </c>
      <c r="D7" s="73">
        <f>178.02*13</f>
        <v>2314.2600000000002</v>
      </c>
      <c r="E7" s="7"/>
      <c r="F7" s="102"/>
      <c r="G7" s="150">
        <f>+C7+D7</f>
        <v>62417.130000000005</v>
      </c>
      <c r="H7" s="68">
        <f>G7*24.2%</f>
        <v>15104.945460000001</v>
      </c>
      <c r="I7" s="68">
        <f>G7*7.1%*80%</f>
        <v>3545.2929839999997</v>
      </c>
      <c r="J7" s="68">
        <f>G7*8.5%</f>
        <v>5305.4560500000007</v>
      </c>
      <c r="K7" s="159">
        <f>+ROUND(+G7+H7+I7+J7,2)</f>
        <v>86372.82</v>
      </c>
      <c r="L7" s="83">
        <v>0</v>
      </c>
      <c r="M7" s="97">
        <f>+ROUND(K7*L7,2)</f>
        <v>0</v>
      </c>
    </row>
    <row r="8" spans="1:16" ht="18" customHeight="1" x14ac:dyDescent="0.25">
      <c r="A8" s="266"/>
      <c r="B8" s="23" t="s">
        <v>8</v>
      </c>
      <c r="C8" s="72">
        <v>47015.77</v>
      </c>
      <c r="D8" s="73">
        <f>139.22*13</f>
        <v>1809.86</v>
      </c>
      <c r="E8" s="29"/>
      <c r="F8" s="102"/>
      <c r="G8" s="150">
        <f>+C8+D8</f>
        <v>48825.63</v>
      </c>
      <c r="H8" s="68">
        <f>G8*24.2%</f>
        <v>11815.802459999999</v>
      </c>
      <c r="I8" s="68">
        <f>G8*7.1%*80%</f>
        <v>2773.2957839999999</v>
      </c>
      <c r="J8" s="68">
        <f>G8*8.5%</f>
        <v>4150.1785499999996</v>
      </c>
      <c r="K8" s="159">
        <f>+ROUND(+G8+H8+I8+J8,2)</f>
        <v>67564.91</v>
      </c>
      <c r="L8" s="83">
        <v>1</v>
      </c>
      <c r="M8" s="97">
        <f>+ROUND(K8*L8,2)</f>
        <v>67564.91</v>
      </c>
      <c r="N8" s="25"/>
      <c r="P8" s="9"/>
    </row>
    <row r="9" spans="1:16" ht="14.25" customHeight="1" x14ac:dyDescent="0.25">
      <c r="A9" s="26"/>
      <c r="B9" s="27"/>
      <c r="C9" s="94"/>
      <c r="D9" s="94"/>
      <c r="E9" s="94"/>
      <c r="F9" s="94"/>
      <c r="G9" s="94"/>
      <c r="H9" s="94"/>
      <c r="I9" s="94"/>
      <c r="J9" s="94"/>
      <c r="K9" s="94"/>
      <c r="L9" s="95"/>
      <c r="M9" s="94"/>
      <c r="N9" s="25"/>
      <c r="O9" s="9"/>
      <c r="P9" s="9"/>
    </row>
    <row r="10" spans="1:16" ht="84" customHeight="1" x14ac:dyDescent="0.25">
      <c r="A10" s="266" t="s">
        <v>85</v>
      </c>
      <c r="B10" s="28"/>
      <c r="C10" s="22" t="s">
        <v>38</v>
      </c>
      <c r="D10" s="22" t="s">
        <v>146</v>
      </c>
      <c r="E10" s="22" t="s">
        <v>39</v>
      </c>
      <c r="F10" s="22" t="s">
        <v>73</v>
      </c>
      <c r="G10" s="22" t="s">
        <v>40</v>
      </c>
      <c r="H10" s="22" t="s">
        <v>30</v>
      </c>
      <c r="I10" s="22" t="s">
        <v>41</v>
      </c>
      <c r="J10" s="22" t="s">
        <v>42</v>
      </c>
      <c r="K10" s="122" t="s">
        <v>43</v>
      </c>
      <c r="L10" s="160" t="s">
        <v>47</v>
      </c>
      <c r="M10" s="160" t="s">
        <v>48</v>
      </c>
      <c r="P10" s="9"/>
    </row>
    <row r="11" spans="1:16" ht="15.75" customHeight="1" x14ac:dyDescent="0.25">
      <c r="A11" s="266"/>
      <c r="B11" s="29" t="s">
        <v>13</v>
      </c>
      <c r="C11" s="96">
        <v>23501.93</v>
      </c>
      <c r="D11" s="73">
        <f>75.38*12</f>
        <v>904.56</v>
      </c>
      <c r="E11" s="84"/>
      <c r="F11" s="74">
        <f>+ROUND((C11+D11+E11)/12,2)</f>
        <v>2033.87</v>
      </c>
      <c r="G11" s="84">
        <f>+F11+D11+C11+E11</f>
        <v>26440.36</v>
      </c>
      <c r="H11" s="93">
        <f>G11*24.2%</f>
        <v>6398.5671199999997</v>
      </c>
      <c r="I11" s="93">
        <f>G11*7.1%*80%</f>
        <v>1501.8124479999999</v>
      </c>
      <c r="J11" s="93">
        <f>G11*8.5%</f>
        <v>2247.4306000000001</v>
      </c>
      <c r="K11" s="159">
        <f>+ROUND(+G11+H11+I11+J11,2)</f>
        <v>36588.17</v>
      </c>
      <c r="L11" s="83">
        <v>4</v>
      </c>
      <c r="M11" s="97">
        <f>+ROUND(K11*L11,2)</f>
        <v>146352.68</v>
      </c>
    </row>
    <row r="12" spans="1:16" x14ac:dyDescent="0.25">
      <c r="A12" s="266"/>
      <c r="B12" s="30"/>
      <c r="C12" s="78"/>
      <c r="D12" s="76"/>
      <c r="E12" s="81"/>
      <c r="F12" s="78"/>
      <c r="G12" s="78"/>
      <c r="H12" s="78"/>
      <c r="I12" s="78"/>
      <c r="J12" s="78"/>
      <c r="K12" s="78"/>
      <c r="L12" s="78"/>
      <c r="M12" s="78"/>
    </row>
    <row r="13" spans="1:16" x14ac:dyDescent="0.25">
      <c r="A13" s="266"/>
      <c r="B13" s="29" t="s">
        <v>14</v>
      </c>
      <c r="C13" s="96">
        <v>19351.97</v>
      </c>
      <c r="D13" s="73">
        <f>62.06*12</f>
        <v>744.72</v>
      </c>
      <c r="E13" s="84"/>
      <c r="F13" s="74">
        <f>+ROUND((C13+D13+E13)/12,2)</f>
        <v>1674.72</v>
      </c>
      <c r="G13" s="84">
        <f>+F13+D13+C13+E13</f>
        <v>21771.41</v>
      </c>
      <c r="H13" s="93">
        <f>G13*24.2%</f>
        <v>5268.6812199999995</v>
      </c>
      <c r="I13" s="93">
        <f>G13*7.1%*80%</f>
        <v>1236.616088</v>
      </c>
      <c r="J13" s="93">
        <f>G13*8.5%</f>
        <v>1850.5698500000001</v>
      </c>
      <c r="K13" s="159">
        <f>+ROUND(+G13+H13+I13+J13,2)</f>
        <v>30127.279999999999</v>
      </c>
      <c r="L13" s="83">
        <v>13</v>
      </c>
      <c r="M13" s="97">
        <f>+ROUND(K13*L13,2)</f>
        <v>391654.64</v>
      </c>
    </row>
    <row r="14" spans="1:16" x14ac:dyDescent="0.25">
      <c r="A14" s="266"/>
      <c r="B14" s="32"/>
      <c r="C14" s="81"/>
      <c r="D14" s="76"/>
      <c r="E14" s="81"/>
      <c r="F14" s="81"/>
      <c r="G14" s="78"/>
      <c r="H14" s="81"/>
      <c r="I14" s="81"/>
      <c r="J14" s="81"/>
      <c r="K14" s="81"/>
      <c r="L14" s="81"/>
      <c r="M14" s="81"/>
    </row>
    <row r="15" spans="1:16" x14ac:dyDescent="0.25">
      <c r="A15" s="266"/>
      <c r="B15" s="29" t="s">
        <v>15</v>
      </c>
      <c r="C15" s="96">
        <v>18390.84</v>
      </c>
      <c r="D15" s="73">
        <f>58.98*12</f>
        <v>707.76</v>
      </c>
      <c r="E15" s="84"/>
      <c r="F15" s="74">
        <f>+ROUND((C15+D15+E15)/12,2)</f>
        <v>1591.55</v>
      </c>
      <c r="G15" s="84">
        <f>+F15+D15+C15+E15</f>
        <v>20690.150000000001</v>
      </c>
      <c r="H15" s="93">
        <f>G15*24.2%</f>
        <v>5007.0163000000002</v>
      </c>
      <c r="I15" s="93">
        <f>G15*7.1%*80%</f>
        <v>1175.2005200000001</v>
      </c>
      <c r="J15" s="93">
        <f>G15*8.5%</f>
        <v>1758.6627500000002</v>
      </c>
      <c r="K15" s="159">
        <f>+ROUND(+G15+H15+I15+J15,2)</f>
        <v>28631.03</v>
      </c>
      <c r="L15" s="83">
        <v>3</v>
      </c>
      <c r="M15" s="97">
        <f>+ROUND(K15*L15,2)</f>
        <v>85893.09</v>
      </c>
    </row>
    <row r="16" spans="1:16" x14ac:dyDescent="0.25">
      <c r="A16" s="266"/>
      <c r="B16" s="30"/>
      <c r="C16" s="61"/>
      <c r="D16" s="76"/>
      <c r="E16" s="62"/>
      <c r="F16" s="61"/>
      <c r="G16" s="61"/>
      <c r="H16" s="63"/>
      <c r="I16" s="63"/>
      <c r="J16" s="63"/>
      <c r="K16" s="63"/>
      <c r="L16" s="63"/>
      <c r="M16" s="63"/>
    </row>
    <row r="17" spans="1:13" ht="33" customHeight="1" x14ac:dyDescent="0.25">
      <c r="B17" s="7"/>
      <c r="C17" s="64"/>
      <c r="D17" s="65"/>
      <c r="E17" s="65"/>
      <c r="F17" s="64"/>
      <c r="G17" s="25"/>
      <c r="H17" s="25"/>
      <c r="I17" s="66" t="s">
        <v>17</v>
      </c>
      <c r="J17" s="164" t="s">
        <v>18</v>
      </c>
      <c r="K17" s="165"/>
      <c r="L17" s="161">
        <f>+L7</f>
        <v>0</v>
      </c>
      <c r="M17" s="162">
        <f>+M7</f>
        <v>0</v>
      </c>
    </row>
    <row r="18" spans="1:13" ht="29.25" customHeight="1" x14ac:dyDescent="0.25">
      <c r="B18"/>
      <c r="C18"/>
      <c r="D18" s="7"/>
      <c r="E18" s="7"/>
      <c r="F18"/>
      <c r="G18"/>
      <c r="H18"/>
      <c r="I18" s="66" t="s">
        <v>17</v>
      </c>
      <c r="J18" s="145" t="s">
        <v>19</v>
      </c>
      <c r="K18" s="102"/>
      <c r="L18" s="163">
        <f>+SUM(L8:L16)</f>
        <v>21</v>
      </c>
      <c r="M18" s="97">
        <f>+SUM(M8:M16)</f>
        <v>691465.32</v>
      </c>
    </row>
    <row r="19" spans="1:13" ht="37.5" customHeight="1" x14ac:dyDescent="0.3">
      <c r="B19"/>
      <c r="C19"/>
      <c r="D19"/>
      <c r="E19"/>
      <c r="F19"/>
      <c r="G19"/>
      <c r="H19"/>
      <c r="I19"/>
      <c r="J19" s="179" t="s">
        <v>20</v>
      </c>
      <c r="K19" s="168"/>
      <c r="L19" s="146">
        <f>+SUM(L7:L16)</f>
        <v>21</v>
      </c>
      <c r="M19" s="147">
        <f>+SUM(M7:M16)</f>
        <v>691465.32</v>
      </c>
    </row>
    <row r="20" spans="1:13" ht="18.75" customHeight="1" x14ac:dyDescent="0.25">
      <c r="K20" s="31"/>
      <c r="L20" s="31"/>
      <c r="M20" s="31"/>
    </row>
    <row r="21" spans="1:13" ht="16.5" thickBot="1" x14ac:dyDescent="0.3"/>
    <row r="22" spans="1:13" ht="16.5" x14ac:dyDescent="0.25">
      <c r="A22" s="311" t="s">
        <v>63</v>
      </c>
      <c r="B22" s="312"/>
      <c r="C22" s="312"/>
      <c r="D22" s="312"/>
      <c r="E22" s="312"/>
      <c r="F22" s="312"/>
      <c r="G22" s="312"/>
      <c r="H22" s="312"/>
      <c r="I22" s="312"/>
      <c r="J22" s="312"/>
      <c r="K22" s="312"/>
      <c r="L22" s="312"/>
      <c r="M22" s="313"/>
    </row>
    <row r="23" spans="1:13" ht="44.25" customHeight="1" x14ac:dyDescent="0.25">
      <c r="A23" s="293" t="s">
        <v>139</v>
      </c>
      <c r="B23" s="293"/>
      <c r="C23" s="293"/>
      <c r="D23" s="293"/>
      <c r="E23" s="293"/>
      <c r="F23" s="293"/>
      <c r="G23" s="293"/>
      <c r="H23" s="293"/>
      <c r="I23" s="293"/>
      <c r="J23" s="293"/>
      <c r="K23" s="293"/>
      <c r="L23" s="293"/>
      <c r="M23" s="293"/>
    </row>
    <row r="24" spans="1:13" ht="51.75" customHeight="1" thickBot="1" x14ac:dyDescent="0.3">
      <c r="A24" s="328" t="s">
        <v>84</v>
      </c>
      <c r="B24" s="329"/>
      <c r="C24" s="329"/>
      <c r="D24" s="329"/>
      <c r="E24" s="329"/>
      <c r="F24" s="329"/>
      <c r="G24" s="329"/>
      <c r="H24" s="329"/>
      <c r="I24" s="329"/>
      <c r="J24" s="329"/>
      <c r="K24" s="329"/>
      <c r="L24" s="329"/>
      <c r="M24" s="330"/>
    </row>
  </sheetData>
  <sheetProtection selectLockedCells="1" selectUnlockedCells="1"/>
  <mergeCells count="11">
    <mergeCell ref="A10:A16"/>
    <mergeCell ref="A22:M22"/>
    <mergeCell ref="A23:M23"/>
    <mergeCell ref="A24:M24"/>
    <mergeCell ref="A1:C1"/>
    <mergeCell ref="I1:L1"/>
    <mergeCell ref="A2:C2"/>
    <mergeCell ref="A3:C3"/>
    <mergeCell ref="A5:M5"/>
    <mergeCell ref="A6:A8"/>
    <mergeCell ref="I3:L3"/>
  </mergeCells>
  <pageMargins left="0.45" right="0.47013888888888888" top="0.62013888888888891" bottom="0.47013888888888888" header="0.51180555555555551" footer="0.51180555555555551"/>
  <pageSetup paperSize="9" scale="69" firstPageNumber="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1D2F-B469-4676-AB32-DEAB0B204769}">
  <sheetPr>
    <tabColor theme="5"/>
    <pageSetUpPr fitToPage="1"/>
  </sheetPr>
  <dimension ref="A1:IJ40"/>
  <sheetViews>
    <sheetView showGridLines="0" topLeftCell="A14" zoomScale="90" zoomScaleNormal="90" workbookViewId="0">
      <selection activeCell="L29" sqref="L29"/>
    </sheetView>
  </sheetViews>
  <sheetFormatPr defaultColWidth="8.5703125" defaultRowHeight="15.75" x14ac:dyDescent="0.25"/>
  <cols>
    <col min="1" max="1" width="17.7109375" style="57" customWidth="1"/>
    <col min="2" max="2" width="17" style="57" customWidth="1"/>
    <col min="3" max="3" width="22.7109375" style="57" customWidth="1"/>
    <col min="4" max="4" width="17.7109375" style="57" customWidth="1"/>
    <col min="5" max="5" width="17.7109375" style="59" customWidth="1"/>
    <col min="6" max="11" width="17.7109375" style="57" customWidth="1"/>
    <col min="12" max="12" width="17.7109375" style="59" customWidth="1"/>
    <col min="13" max="13" width="8.5703125" style="57"/>
    <col min="14" max="14" width="25.7109375" style="57" customWidth="1"/>
    <col min="15" max="254" width="8.5703125" style="57"/>
    <col min="255" max="256" width="12.7109375" style="57" customWidth="1"/>
    <col min="257" max="259" width="22.7109375" style="57" customWidth="1"/>
    <col min="260" max="261" width="17.7109375" style="57" customWidth="1"/>
    <col min="262" max="263" width="20.5703125" style="57" customWidth="1"/>
    <col min="264" max="265" width="17.7109375" style="57" customWidth="1"/>
    <col min="266" max="266" width="6" style="57" customWidth="1"/>
    <col min="267" max="510" width="8.5703125" style="57"/>
    <col min="511" max="512" width="12.7109375" style="57" customWidth="1"/>
    <col min="513" max="515" width="22.7109375" style="57" customWidth="1"/>
    <col min="516" max="517" width="17.7109375" style="57" customWidth="1"/>
    <col min="518" max="519" width="20.5703125" style="57" customWidth="1"/>
    <col min="520" max="521" width="17.7109375" style="57" customWidth="1"/>
    <col min="522" max="522" width="6" style="57" customWidth="1"/>
    <col min="523" max="766" width="8.5703125" style="57"/>
    <col min="767" max="768" width="12.7109375" style="57" customWidth="1"/>
    <col min="769" max="771" width="22.7109375" style="57" customWidth="1"/>
    <col min="772" max="773" width="17.7109375" style="57" customWidth="1"/>
    <col min="774" max="775" width="20.5703125" style="57" customWidth="1"/>
    <col min="776" max="777" width="17.7109375" style="57" customWidth="1"/>
    <col min="778" max="778" width="6" style="57" customWidth="1"/>
    <col min="779" max="1022" width="8.5703125" style="57"/>
    <col min="1023" max="1024" width="12.7109375" style="57" customWidth="1"/>
    <col min="1025" max="1027" width="22.7109375" style="57" customWidth="1"/>
    <col min="1028" max="1029" width="17.7109375" style="57" customWidth="1"/>
    <col min="1030" max="1031" width="20.5703125" style="57" customWidth="1"/>
    <col min="1032" max="1033" width="17.7109375" style="57" customWidth="1"/>
    <col min="1034" max="1034" width="6" style="57" customWidth="1"/>
    <col min="1035" max="1278" width="8.5703125" style="57"/>
    <col min="1279" max="1280" width="12.7109375" style="57" customWidth="1"/>
    <col min="1281" max="1283" width="22.7109375" style="57" customWidth="1"/>
    <col min="1284" max="1285" width="17.7109375" style="57" customWidth="1"/>
    <col min="1286" max="1287" width="20.5703125" style="57" customWidth="1"/>
    <col min="1288" max="1289" width="17.7109375" style="57" customWidth="1"/>
    <col min="1290" max="1290" width="6" style="57" customWidth="1"/>
    <col min="1291" max="1534" width="8.5703125" style="57"/>
    <col min="1535" max="1536" width="12.7109375" style="57" customWidth="1"/>
    <col min="1537" max="1539" width="22.7109375" style="57" customWidth="1"/>
    <col min="1540" max="1541" width="17.7109375" style="57" customWidth="1"/>
    <col min="1542" max="1543" width="20.5703125" style="57" customWidth="1"/>
    <col min="1544" max="1545" width="17.7109375" style="57" customWidth="1"/>
    <col min="1546" max="1546" width="6" style="57" customWidth="1"/>
    <col min="1547" max="1790" width="8.5703125" style="57"/>
    <col min="1791" max="1792" width="12.7109375" style="57" customWidth="1"/>
    <col min="1793" max="1795" width="22.7109375" style="57" customWidth="1"/>
    <col min="1796" max="1797" width="17.7109375" style="57" customWidth="1"/>
    <col min="1798" max="1799" width="20.5703125" style="57" customWidth="1"/>
    <col min="1800" max="1801" width="17.7109375" style="57" customWidth="1"/>
    <col min="1802" max="1802" width="6" style="57" customWidth="1"/>
    <col min="1803" max="2046" width="8.5703125" style="57"/>
    <col min="2047" max="2048" width="12.7109375" style="57" customWidth="1"/>
    <col min="2049" max="2051" width="22.7109375" style="57" customWidth="1"/>
    <col min="2052" max="2053" width="17.7109375" style="57" customWidth="1"/>
    <col min="2054" max="2055" width="20.5703125" style="57" customWidth="1"/>
    <col min="2056" max="2057" width="17.7109375" style="57" customWidth="1"/>
    <col min="2058" max="2058" width="6" style="57" customWidth="1"/>
    <col min="2059" max="2302" width="8.5703125" style="57"/>
    <col min="2303" max="2304" width="12.7109375" style="57" customWidth="1"/>
    <col min="2305" max="2307" width="22.7109375" style="57" customWidth="1"/>
    <col min="2308" max="2309" width="17.7109375" style="57" customWidth="1"/>
    <col min="2310" max="2311" width="20.5703125" style="57" customWidth="1"/>
    <col min="2312" max="2313" width="17.7109375" style="57" customWidth="1"/>
    <col min="2314" max="2314" width="6" style="57" customWidth="1"/>
    <col min="2315" max="2558" width="8.5703125" style="57"/>
    <col min="2559" max="2560" width="12.7109375" style="57" customWidth="1"/>
    <col min="2561" max="2563" width="22.7109375" style="57" customWidth="1"/>
    <col min="2564" max="2565" width="17.7109375" style="57" customWidth="1"/>
    <col min="2566" max="2567" width="20.5703125" style="57" customWidth="1"/>
    <col min="2568" max="2569" width="17.7109375" style="57" customWidth="1"/>
    <col min="2570" max="2570" width="6" style="57" customWidth="1"/>
    <col min="2571" max="2814" width="8.5703125" style="57"/>
    <col min="2815" max="2816" width="12.7109375" style="57" customWidth="1"/>
    <col min="2817" max="2819" width="22.7109375" style="57" customWidth="1"/>
    <col min="2820" max="2821" width="17.7109375" style="57" customWidth="1"/>
    <col min="2822" max="2823" width="20.5703125" style="57" customWidth="1"/>
    <col min="2824" max="2825" width="17.7109375" style="57" customWidth="1"/>
    <col min="2826" max="2826" width="6" style="57" customWidth="1"/>
    <col min="2827" max="3070" width="8.5703125" style="57"/>
    <col min="3071" max="3072" width="12.7109375" style="57" customWidth="1"/>
    <col min="3073" max="3075" width="22.7109375" style="57" customWidth="1"/>
    <col min="3076" max="3077" width="17.7109375" style="57" customWidth="1"/>
    <col min="3078" max="3079" width="20.5703125" style="57" customWidth="1"/>
    <col min="3080" max="3081" width="17.7109375" style="57" customWidth="1"/>
    <col min="3082" max="3082" width="6" style="57" customWidth="1"/>
    <col min="3083" max="3326" width="8.5703125" style="57"/>
    <col min="3327" max="3328" width="12.7109375" style="57" customWidth="1"/>
    <col min="3329" max="3331" width="22.7109375" style="57" customWidth="1"/>
    <col min="3332" max="3333" width="17.7109375" style="57" customWidth="1"/>
    <col min="3334" max="3335" width="20.5703125" style="57" customWidth="1"/>
    <col min="3336" max="3337" width="17.7109375" style="57" customWidth="1"/>
    <col min="3338" max="3338" width="6" style="57" customWidth="1"/>
    <col min="3339" max="3582" width="8.5703125" style="57"/>
    <col min="3583" max="3584" width="12.7109375" style="57" customWidth="1"/>
    <col min="3585" max="3587" width="22.7109375" style="57" customWidth="1"/>
    <col min="3588" max="3589" width="17.7109375" style="57" customWidth="1"/>
    <col min="3590" max="3591" width="20.5703125" style="57" customWidth="1"/>
    <col min="3592" max="3593" width="17.7109375" style="57" customWidth="1"/>
    <col min="3594" max="3594" width="6" style="57" customWidth="1"/>
    <col min="3595" max="3838" width="8.5703125" style="57"/>
    <col min="3839" max="3840" width="12.7109375" style="57" customWidth="1"/>
    <col min="3841" max="3843" width="22.7109375" style="57" customWidth="1"/>
    <col min="3844" max="3845" width="17.7109375" style="57" customWidth="1"/>
    <col min="3846" max="3847" width="20.5703125" style="57" customWidth="1"/>
    <col min="3848" max="3849" width="17.7109375" style="57" customWidth="1"/>
    <col min="3850" max="3850" width="6" style="57" customWidth="1"/>
    <col min="3851" max="4094" width="8.5703125" style="57"/>
    <col min="4095" max="4096" width="12.7109375" style="57" customWidth="1"/>
    <col min="4097" max="4099" width="22.7109375" style="57" customWidth="1"/>
    <col min="4100" max="4101" width="17.7109375" style="57" customWidth="1"/>
    <col min="4102" max="4103" width="20.5703125" style="57" customWidth="1"/>
    <col min="4104" max="4105" width="17.7109375" style="57" customWidth="1"/>
    <col min="4106" max="4106" width="6" style="57" customWidth="1"/>
    <col min="4107" max="4350" width="8.5703125" style="57"/>
    <col min="4351" max="4352" width="12.7109375" style="57" customWidth="1"/>
    <col min="4353" max="4355" width="22.7109375" style="57" customWidth="1"/>
    <col min="4356" max="4357" width="17.7109375" style="57" customWidth="1"/>
    <col min="4358" max="4359" width="20.5703125" style="57" customWidth="1"/>
    <col min="4360" max="4361" width="17.7109375" style="57" customWidth="1"/>
    <col min="4362" max="4362" width="6" style="57" customWidth="1"/>
    <col min="4363" max="4606" width="8.5703125" style="57"/>
    <col min="4607" max="4608" width="12.7109375" style="57" customWidth="1"/>
    <col min="4609" max="4611" width="22.7109375" style="57" customWidth="1"/>
    <col min="4612" max="4613" width="17.7109375" style="57" customWidth="1"/>
    <col min="4614" max="4615" width="20.5703125" style="57" customWidth="1"/>
    <col min="4616" max="4617" width="17.7109375" style="57" customWidth="1"/>
    <col min="4618" max="4618" width="6" style="57" customWidth="1"/>
    <col min="4619" max="4862" width="8.5703125" style="57"/>
    <col min="4863" max="4864" width="12.7109375" style="57" customWidth="1"/>
    <col min="4865" max="4867" width="22.7109375" style="57" customWidth="1"/>
    <col min="4868" max="4869" width="17.7109375" style="57" customWidth="1"/>
    <col min="4870" max="4871" width="20.5703125" style="57" customWidth="1"/>
    <col min="4872" max="4873" width="17.7109375" style="57" customWidth="1"/>
    <col min="4874" max="4874" width="6" style="57" customWidth="1"/>
    <col min="4875" max="5118" width="8.5703125" style="57"/>
    <col min="5119" max="5120" width="12.7109375" style="57" customWidth="1"/>
    <col min="5121" max="5123" width="22.7109375" style="57" customWidth="1"/>
    <col min="5124" max="5125" width="17.7109375" style="57" customWidth="1"/>
    <col min="5126" max="5127" width="20.5703125" style="57" customWidth="1"/>
    <col min="5128" max="5129" width="17.7109375" style="57" customWidth="1"/>
    <col min="5130" max="5130" width="6" style="57" customWidth="1"/>
    <col min="5131" max="5374" width="8.5703125" style="57"/>
    <col min="5375" max="5376" width="12.7109375" style="57" customWidth="1"/>
    <col min="5377" max="5379" width="22.7109375" style="57" customWidth="1"/>
    <col min="5380" max="5381" width="17.7109375" style="57" customWidth="1"/>
    <col min="5382" max="5383" width="20.5703125" style="57" customWidth="1"/>
    <col min="5384" max="5385" width="17.7109375" style="57" customWidth="1"/>
    <col min="5386" max="5386" width="6" style="57" customWidth="1"/>
    <col min="5387" max="5630" width="8.5703125" style="57"/>
    <col min="5631" max="5632" width="12.7109375" style="57" customWidth="1"/>
    <col min="5633" max="5635" width="22.7109375" style="57" customWidth="1"/>
    <col min="5636" max="5637" width="17.7109375" style="57" customWidth="1"/>
    <col min="5638" max="5639" width="20.5703125" style="57" customWidth="1"/>
    <col min="5640" max="5641" width="17.7109375" style="57" customWidth="1"/>
    <col min="5642" max="5642" width="6" style="57" customWidth="1"/>
    <col min="5643" max="5886" width="8.5703125" style="57"/>
    <col min="5887" max="5888" width="12.7109375" style="57" customWidth="1"/>
    <col min="5889" max="5891" width="22.7109375" style="57" customWidth="1"/>
    <col min="5892" max="5893" width="17.7109375" style="57" customWidth="1"/>
    <col min="5894" max="5895" width="20.5703125" style="57" customWidth="1"/>
    <col min="5896" max="5897" width="17.7109375" style="57" customWidth="1"/>
    <col min="5898" max="5898" width="6" style="57" customWidth="1"/>
    <col min="5899" max="6142" width="8.5703125" style="57"/>
    <col min="6143" max="6144" width="12.7109375" style="57" customWidth="1"/>
    <col min="6145" max="6147" width="22.7109375" style="57" customWidth="1"/>
    <col min="6148" max="6149" width="17.7109375" style="57" customWidth="1"/>
    <col min="6150" max="6151" width="20.5703125" style="57" customWidth="1"/>
    <col min="6152" max="6153" width="17.7109375" style="57" customWidth="1"/>
    <col min="6154" max="6154" width="6" style="57" customWidth="1"/>
    <col min="6155" max="6398" width="8.5703125" style="57"/>
    <col min="6399" max="6400" width="12.7109375" style="57" customWidth="1"/>
    <col min="6401" max="6403" width="22.7109375" style="57" customWidth="1"/>
    <col min="6404" max="6405" width="17.7109375" style="57" customWidth="1"/>
    <col min="6406" max="6407" width="20.5703125" style="57" customWidth="1"/>
    <col min="6408" max="6409" width="17.7109375" style="57" customWidth="1"/>
    <col min="6410" max="6410" width="6" style="57" customWidth="1"/>
    <col min="6411" max="6654" width="8.5703125" style="57"/>
    <col min="6655" max="6656" width="12.7109375" style="57" customWidth="1"/>
    <col min="6657" max="6659" width="22.7109375" style="57" customWidth="1"/>
    <col min="6660" max="6661" width="17.7109375" style="57" customWidth="1"/>
    <col min="6662" max="6663" width="20.5703125" style="57" customWidth="1"/>
    <col min="6664" max="6665" width="17.7109375" style="57" customWidth="1"/>
    <col min="6666" max="6666" width="6" style="57" customWidth="1"/>
    <col min="6667" max="6910" width="8.5703125" style="57"/>
    <col min="6911" max="6912" width="12.7109375" style="57" customWidth="1"/>
    <col min="6913" max="6915" width="22.7109375" style="57" customWidth="1"/>
    <col min="6916" max="6917" width="17.7109375" style="57" customWidth="1"/>
    <col min="6918" max="6919" width="20.5703125" style="57" customWidth="1"/>
    <col min="6920" max="6921" width="17.7109375" style="57" customWidth="1"/>
    <col min="6922" max="6922" width="6" style="57" customWidth="1"/>
    <col min="6923" max="7166" width="8.5703125" style="57"/>
    <col min="7167" max="7168" width="12.7109375" style="57" customWidth="1"/>
    <col min="7169" max="7171" width="22.7109375" style="57" customWidth="1"/>
    <col min="7172" max="7173" width="17.7109375" style="57" customWidth="1"/>
    <col min="7174" max="7175" width="20.5703125" style="57" customWidth="1"/>
    <col min="7176" max="7177" width="17.7109375" style="57" customWidth="1"/>
    <col min="7178" max="7178" width="6" style="57" customWidth="1"/>
    <col min="7179" max="7422" width="8.5703125" style="57"/>
    <col min="7423" max="7424" width="12.7109375" style="57" customWidth="1"/>
    <col min="7425" max="7427" width="22.7109375" style="57" customWidth="1"/>
    <col min="7428" max="7429" width="17.7109375" style="57" customWidth="1"/>
    <col min="7430" max="7431" width="20.5703125" style="57" customWidth="1"/>
    <col min="7432" max="7433" width="17.7109375" style="57" customWidth="1"/>
    <col min="7434" max="7434" width="6" style="57" customWidth="1"/>
    <col min="7435" max="7678" width="8.5703125" style="57"/>
    <col min="7679" max="7680" width="12.7109375" style="57" customWidth="1"/>
    <col min="7681" max="7683" width="22.7109375" style="57" customWidth="1"/>
    <col min="7684" max="7685" width="17.7109375" style="57" customWidth="1"/>
    <col min="7686" max="7687" width="20.5703125" style="57" customWidth="1"/>
    <col min="7688" max="7689" width="17.7109375" style="57" customWidth="1"/>
    <col min="7690" max="7690" width="6" style="57" customWidth="1"/>
    <col min="7691" max="7934" width="8.5703125" style="57"/>
    <col min="7935" max="7936" width="12.7109375" style="57" customWidth="1"/>
    <col min="7937" max="7939" width="22.7109375" style="57" customWidth="1"/>
    <col min="7940" max="7941" width="17.7109375" style="57" customWidth="1"/>
    <col min="7942" max="7943" width="20.5703125" style="57" customWidth="1"/>
    <col min="7944" max="7945" width="17.7109375" style="57" customWidth="1"/>
    <col min="7946" max="7946" width="6" style="57" customWidth="1"/>
    <col min="7947" max="8190" width="8.5703125" style="57"/>
    <col min="8191" max="8192" width="12.7109375" style="57" customWidth="1"/>
    <col min="8193" max="8195" width="22.7109375" style="57" customWidth="1"/>
    <col min="8196" max="8197" width="17.7109375" style="57" customWidth="1"/>
    <col min="8198" max="8199" width="20.5703125" style="57" customWidth="1"/>
    <col min="8200" max="8201" width="17.7109375" style="57" customWidth="1"/>
    <col min="8202" max="8202" width="6" style="57" customWidth="1"/>
    <col min="8203" max="8446" width="8.5703125" style="57"/>
    <col min="8447" max="8448" width="12.7109375" style="57" customWidth="1"/>
    <col min="8449" max="8451" width="22.7109375" style="57" customWidth="1"/>
    <col min="8452" max="8453" width="17.7109375" style="57" customWidth="1"/>
    <col min="8454" max="8455" width="20.5703125" style="57" customWidth="1"/>
    <col min="8456" max="8457" width="17.7109375" style="57" customWidth="1"/>
    <col min="8458" max="8458" width="6" style="57" customWidth="1"/>
    <col min="8459" max="8702" width="8.5703125" style="57"/>
    <col min="8703" max="8704" width="12.7109375" style="57" customWidth="1"/>
    <col min="8705" max="8707" width="22.7109375" style="57" customWidth="1"/>
    <col min="8708" max="8709" width="17.7109375" style="57" customWidth="1"/>
    <col min="8710" max="8711" width="20.5703125" style="57" customWidth="1"/>
    <col min="8712" max="8713" width="17.7109375" style="57" customWidth="1"/>
    <col min="8714" max="8714" width="6" style="57" customWidth="1"/>
    <col min="8715" max="8958" width="8.5703125" style="57"/>
    <col min="8959" max="8960" width="12.7109375" style="57" customWidth="1"/>
    <col min="8961" max="8963" width="22.7109375" style="57" customWidth="1"/>
    <col min="8964" max="8965" width="17.7109375" style="57" customWidth="1"/>
    <col min="8966" max="8967" width="20.5703125" style="57" customWidth="1"/>
    <col min="8968" max="8969" width="17.7109375" style="57" customWidth="1"/>
    <col min="8970" max="8970" width="6" style="57" customWidth="1"/>
    <col min="8971" max="9214" width="8.5703125" style="57"/>
    <col min="9215" max="9216" width="12.7109375" style="57" customWidth="1"/>
    <col min="9217" max="9219" width="22.7109375" style="57" customWidth="1"/>
    <col min="9220" max="9221" width="17.7109375" style="57" customWidth="1"/>
    <col min="9222" max="9223" width="20.5703125" style="57" customWidth="1"/>
    <col min="9224" max="9225" width="17.7109375" style="57" customWidth="1"/>
    <col min="9226" max="9226" width="6" style="57" customWidth="1"/>
    <col min="9227" max="9470" width="8.5703125" style="57"/>
    <col min="9471" max="9472" width="12.7109375" style="57" customWidth="1"/>
    <col min="9473" max="9475" width="22.7109375" style="57" customWidth="1"/>
    <col min="9476" max="9477" width="17.7109375" style="57" customWidth="1"/>
    <col min="9478" max="9479" width="20.5703125" style="57" customWidth="1"/>
    <col min="9480" max="9481" width="17.7109375" style="57" customWidth="1"/>
    <col min="9482" max="9482" width="6" style="57" customWidth="1"/>
    <col min="9483" max="9726" width="8.5703125" style="57"/>
    <col min="9727" max="9728" width="12.7109375" style="57" customWidth="1"/>
    <col min="9729" max="9731" width="22.7109375" style="57" customWidth="1"/>
    <col min="9732" max="9733" width="17.7109375" style="57" customWidth="1"/>
    <col min="9734" max="9735" width="20.5703125" style="57" customWidth="1"/>
    <col min="9736" max="9737" width="17.7109375" style="57" customWidth="1"/>
    <col min="9738" max="9738" width="6" style="57" customWidth="1"/>
    <col min="9739" max="9982" width="8.5703125" style="57"/>
    <col min="9983" max="9984" width="12.7109375" style="57" customWidth="1"/>
    <col min="9985" max="9987" width="22.7109375" style="57" customWidth="1"/>
    <col min="9988" max="9989" width="17.7109375" style="57" customWidth="1"/>
    <col min="9990" max="9991" width="20.5703125" style="57" customWidth="1"/>
    <col min="9992" max="9993" width="17.7109375" style="57" customWidth="1"/>
    <col min="9994" max="9994" width="6" style="57" customWidth="1"/>
    <col min="9995" max="10238" width="8.5703125" style="57"/>
    <col min="10239" max="10240" width="12.7109375" style="57" customWidth="1"/>
    <col min="10241" max="10243" width="22.7109375" style="57" customWidth="1"/>
    <col min="10244" max="10245" width="17.7109375" style="57" customWidth="1"/>
    <col min="10246" max="10247" width="20.5703125" style="57" customWidth="1"/>
    <col min="10248" max="10249" width="17.7109375" style="57" customWidth="1"/>
    <col min="10250" max="10250" width="6" style="57" customWidth="1"/>
    <col min="10251" max="10494" width="8.5703125" style="57"/>
    <col min="10495" max="10496" width="12.7109375" style="57" customWidth="1"/>
    <col min="10497" max="10499" width="22.7109375" style="57" customWidth="1"/>
    <col min="10500" max="10501" width="17.7109375" style="57" customWidth="1"/>
    <col min="10502" max="10503" width="20.5703125" style="57" customWidth="1"/>
    <col min="10504" max="10505" width="17.7109375" style="57" customWidth="1"/>
    <col min="10506" max="10506" width="6" style="57" customWidth="1"/>
    <col min="10507" max="10750" width="8.5703125" style="57"/>
    <col min="10751" max="10752" width="12.7109375" style="57" customWidth="1"/>
    <col min="10753" max="10755" width="22.7109375" style="57" customWidth="1"/>
    <col min="10756" max="10757" width="17.7109375" style="57" customWidth="1"/>
    <col min="10758" max="10759" width="20.5703125" style="57" customWidth="1"/>
    <col min="10760" max="10761" width="17.7109375" style="57" customWidth="1"/>
    <col min="10762" max="10762" width="6" style="57" customWidth="1"/>
    <col min="10763" max="11006" width="8.5703125" style="57"/>
    <col min="11007" max="11008" width="12.7109375" style="57" customWidth="1"/>
    <col min="11009" max="11011" width="22.7109375" style="57" customWidth="1"/>
    <col min="11012" max="11013" width="17.7109375" style="57" customWidth="1"/>
    <col min="11014" max="11015" width="20.5703125" style="57" customWidth="1"/>
    <col min="11016" max="11017" width="17.7109375" style="57" customWidth="1"/>
    <col min="11018" max="11018" width="6" style="57" customWidth="1"/>
    <col min="11019" max="11262" width="8.5703125" style="57"/>
    <col min="11263" max="11264" width="12.7109375" style="57" customWidth="1"/>
    <col min="11265" max="11267" width="22.7109375" style="57" customWidth="1"/>
    <col min="11268" max="11269" width="17.7109375" style="57" customWidth="1"/>
    <col min="11270" max="11271" width="20.5703125" style="57" customWidth="1"/>
    <col min="11272" max="11273" width="17.7109375" style="57" customWidth="1"/>
    <col min="11274" max="11274" width="6" style="57" customWidth="1"/>
    <col min="11275" max="11518" width="8.5703125" style="57"/>
    <col min="11519" max="11520" width="12.7109375" style="57" customWidth="1"/>
    <col min="11521" max="11523" width="22.7109375" style="57" customWidth="1"/>
    <col min="11524" max="11525" width="17.7109375" style="57" customWidth="1"/>
    <col min="11526" max="11527" width="20.5703125" style="57" customWidth="1"/>
    <col min="11528" max="11529" width="17.7109375" style="57" customWidth="1"/>
    <col min="11530" max="11530" width="6" style="57" customWidth="1"/>
    <col min="11531" max="11774" width="8.5703125" style="57"/>
    <col min="11775" max="11776" width="12.7109375" style="57" customWidth="1"/>
    <col min="11777" max="11779" width="22.7109375" style="57" customWidth="1"/>
    <col min="11780" max="11781" width="17.7109375" style="57" customWidth="1"/>
    <col min="11782" max="11783" width="20.5703125" style="57" customWidth="1"/>
    <col min="11784" max="11785" width="17.7109375" style="57" customWidth="1"/>
    <col min="11786" max="11786" width="6" style="57" customWidth="1"/>
    <col min="11787" max="12030" width="8.5703125" style="57"/>
    <col min="12031" max="12032" width="12.7109375" style="57" customWidth="1"/>
    <col min="12033" max="12035" width="22.7109375" style="57" customWidth="1"/>
    <col min="12036" max="12037" width="17.7109375" style="57" customWidth="1"/>
    <col min="12038" max="12039" width="20.5703125" style="57" customWidth="1"/>
    <col min="12040" max="12041" width="17.7109375" style="57" customWidth="1"/>
    <col min="12042" max="12042" width="6" style="57" customWidth="1"/>
    <col min="12043" max="12286" width="8.5703125" style="57"/>
    <col min="12287" max="12288" width="12.7109375" style="57" customWidth="1"/>
    <col min="12289" max="12291" width="22.7109375" style="57" customWidth="1"/>
    <col min="12292" max="12293" width="17.7109375" style="57" customWidth="1"/>
    <col min="12294" max="12295" width="20.5703125" style="57" customWidth="1"/>
    <col min="12296" max="12297" width="17.7109375" style="57" customWidth="1"/>
    <col min="12298" max="12298" width="6" style="57" customWidth="1"/>
    <col min="12299" max="12542" width="8.5703125" style="57"/>
    <col min="12543" max="12544" width="12.7109375" style="57" customWidth="1"/>
    <col min="12545" max="12547" width="22.7109375" style="57" customWidth="1"/>
    <col min="12548" max="12549" width="17.7109375" style="57" customWidth="1"/>
    <col min="12550" max="12551" width="20.5703125" style="57" customWidth="1"/>
    <col min="12552" max="12553" width="17.7109375" style="57" customWidth="1"/>
    <col min="12554" max="12554" width="6" style="57" customWidth="1"/>
    <col min="12555" max="12798" width="8.5703125" style="57"/>
    <col min="12799" max="12800" width="12.7109375" style="57" customWidth="1"/>
    <col min="12801" max="12803" width="22.7109375" style="57" customWidth="1"/>
    <col min="12804" max="12805" width="17.7109375" style="57" customWidth="1"/>
    <col min="12806" max="12807" width="20.5703125" style="57" customWidth="1"/>
    <col min="12808" max="12809" width="17.7109375" style="57" customWidth="1"/>
    <col min="12810" max="12810" width="6" style="57" customWidth="1"/>
    <col min="12811" max="13054" width="8.5703125" style="57"/>
    <col min="13055" max="13056" width="12.7109375" style="57" customWidth="1"/>
    <col min="13057" max="13059" width="22.7109375" style="57" customWidth="1"/>
    <col min="13060" max="13061" width="17.7109375" style="57" customWidth="1"/>
    <col min="13062" max="13063" width="20.5703125" style="57" customWidth="1"/>
    <col min="13064" max="13065" width="17.7109375" style="57" customWidth="1"/>
    <col min="13066" max="13066" width="6" style="57" customWidth="1"/>
    <col min="13067" max="13310" width="8.5703125" style="57"/>
    <col min="13311" max="13312" width="12.7109375" style="57" customWidth="1"/>
    <col min="13313" max="13315" width="22.7109375" style="57" customWidth="1"/>
    <col min="13316" max="13317" width="17.7109375" style="57" customWidth="1"/>
    <col min="13318" max="13319" width="20.5703125" style="57" customWidth="1"/>
    <col min="13320" max="13321" width="17.7109375" style="57" customWidth="1"/>
    <col min="13322" max="13322" width="6" style="57" customWidth="1"/>
    <col min="13323" max="13566" width="8.5703125" style="57"/>
    <col min="13567" max="13568" width="12.7109375" style="57" customWidth="1"/>
    <col min="13569" max="13571" width="22.7109375" style="57" customWidth="1"/>
    <col min="13572" max="13573" width="17.7109375" style="57" customWidth="1"/>
    <col min="13574" max="13575" width="20.5703125" style="57" customWidth="1"/>
    <col min="13576" max="13577" width="17.7109375" style="57" customWidth="1"/>
    <col min="13578" max="13578" width="6" style="57" customWidth="1"/>
    <col min="13579" max="13822" width="8.5703125" style="57"/>
    <col min="13823" max="13824" width="12.7109375" style="57" customWidth="1"/>
    <col min="13825" max="13827" width="22.7109375" style="57" customWidth="1"/>
    <col min="13828" max="13829" width="17.7109375" style="57" customWidth="1"/>
    <col min="13830" max="13831" width="20.5703125" style="57" customWidth="1"/>
    <col min="13832" max="13833" width="17.7109375" style="57" customWidth="1"/>
    <col min="13834" max="13834" width="6" style="57" customWidth="1"/>
    <col min="13835" max="14078" width="8.5703125" style="57"/>
    <col min="14079" max="14080" width="12.7109375" style="57" customWidth="1"/>
    <col min="14081" max="14083" width="22.7109375" style="57" customWidth="1"/>
    <col min="14084" max="14085" width="17.7109375" style="57" customWidth="1"/>
    <col min="14086" max="14087" width="20.5703125" style="57" customWidth="1"/>
    <col min="14088" max="14089" width="17.7109375" style="57" customWidth="1"/>
    <col min="14090" max="14090" width="6" style="57" customWidth="1"/>
    <col min="14091" max="14334" width="8.5703125" style="57"/>
    <col min="14335" max="14336" width="12.7109375" style="57" customWidth="1"/>
    <col min="14337" max="14339" width="22.7109375" style="57" customWidth="1"/>
    <col min="14340" max="14341" width="17.7109375" style="57" customWidth="1"/>
    <col min="14342" max="14343" width="20.5703125" style="57" customWidth="1"/>
    <col min="14344" max="14345" width="17.7109375" style="57" customWidth="1"/>
    <col min="14346" max="14346" width="6" style="57" customWidth="1"/>
    <col min="14347" max="14590" width="8.5703125" style="57"/>
    <col min="14591" max="14592" width="12.7109375" style="57" customWidth="1"/>
    <col min="14593" max="14595" width="22.7109375" style="57" customWidth="1"/>
    <col min="14596" max="14597" width="17.7109375" style="57" customWidth="1"/>
    <col min="14598" max="14599" width="20.5703125" style="57" customWidth="1"/>
    <col min="14600" max="14601" width="17.7109375" style="57" customWidth="1"/>
    <col min="14602" max="14602" width="6" style="57" customWidth="1"/>
    <col min="14603" max="14846" width="8.5703125" style="57"/>
    <col min="14847" max="14848" width="12.7109375" style="57" customWidth="1"/>
    <col min="14849" max="14851" width="22.7109375" style="57" customWidth="1"/>
    <col min="14852" max="14853" width="17.7109375" style="57" customWidth="1"/>
    <col min="14854" max="14855" width="20.5703125" style="57" customWidth="1"/>
    <col min="14856" max="14857" width="17.7109375" style="57" customWidth="1"/>
    <col min="14858" max="14858" width="6" style="57" customWidth="1"/>
    <col min="14859" max="15102" width="8.5703125" style="57"/>
    <col min="15103" max="15104" width="12.7109375" style="57" customWidth="1"/>
    <col min="15105" max="15107" width="22.7109375" style="57" customWidth="1"/>
    <col min="15108" max="15109" width="17.7109375" style="57" customWidth="1"/>
    <col min="15110" max="15111" width="20.5703125" style="57" customWidth="1"/>
    <col min="15112" max="15113" width="17.7109375" style="57" customWidth="1"/>
    <col min="15114" max="15114" width="6" style="57" customWidth="1"/>
    <col min="15115" max="15358" width="8.5703125" style="57"/>
    <col min="15359" max="15360" width="12.7109375" style="57" customWidth="1"/>
    <col min="15361" max="15363" width="22.7109375" style="57" customWidth="1"/>
    <col min="15364" max="15365" width="17.7109375" style="57" customWidth="1"/>
    <col min="15366" max="15367" width="20.5703125" style="57" customWidth="1"/>
    <col min="15368" max="15369" width="17.7109375" style="57" customWidth="1"/>
    <col min="15370" max="15370" width="6" style="57" customWidth="1"/>
    <col min="15371" max="15614" width="8.5703125" style="57"/>
    <col min="15615" max="15616" width="12.7109375" style="57" customWidth="1"/>
    <col min="15617" max="15619" width="22.7109375" style="57" customWidth="1"/>
    <col min="15620" max="15621" width="17.7109375" style="57" customWidth="1"/>
    <col min="15622" max="15623" width="20.5703125" style="57" customWidth="1"/>
    <col min="15624" max="15625" width="17.7109375" style="57" customWidth="1"/>
    <col min="15626" max="15626" width="6" style="57" customWidth="1"/>
    <col min="15627" max="15870" width="8.5703125" style="57"/>
    <col min="15871" max="15872" width="12.7109375" style="57" customWidth="1"/>
    <col min="15873" max="15875" width="22.7109375" style="57" customWidth="1"/>
    <col min="15876" max="15877" width="17.7109375" style="57" customWidth="1"/>
    <col min="15878" max="15879" width="20.5703125" style="57" customWidth="1"/>
    <col min="15880" max="15881" width="17.7109375" style="57" customWidth="1"/>
    <col min="15882" max="15882" width="6" style="57" customWidth="1"/>
    <col min="15883" max="16126" width="8.5703125" style="57"/>
    <col min="16127" max="16128" width="12.7109375" style="57" customWidth="1"/>
    <col min="16129" max="16131" width="22.7109375" style="57" customWidth="1"/>
    <col min="16132" max="16133" width="17.7109375" style="57" customWidth="1"/>
    <col min="16134" max="16135" width="20.5703125" style="57" customWidth="1"/>
    <col min="16136" max="16137" width="17.7109375" style="57" customWidth="1"/>
    <col min="16138" max="16138" width="6" style="57" customWidth="1"/>
    <col min="16139" max="16384" width="8.5703125" style="57"/>
  </cols>
  <sheetData>
    <row r="1" spans="1:244" s="4" customFormat="1" ht="14.25" customHeight="1" thickBot="1" x14ac:dyDescent="0.3">
      <c r="A1" s="270" t="s">
        <v>0</v>
      </c>
      <c r="B1" s="271"/>
      <c r="C1" s="271"/>
      <c r="D1" s="1"/>
      <c r="E1" s="2"/>
      <c r="F1" s="3"/>
      <c r="I1" s="299" t="s">
        <v>1</v>
      </c>
      <c r="J1" s="300"/>
      <c r="K1" s="300"/>
      <c r="L1" s="301"/>
    </row>
    <row r="2" spans="1:244" s="4" customFormat="1" ht="14.25" customHeight="1" x14ac:dyDescent="0.25">
      <c r="A2" s="276" t="s">
        <v>2</v>
      </c>
      <c r="B2" s="277"/>
      <c r="C2" s="277"/>
      <c r="D2" s="6"/>
      <c r="E2" s="7"/>
      <c r="F2" s="8"/>
      <c r="H2" s="9"/>
      <c r="I2" s="10"/>
      <c r="J2" s="11"/>
      <c r="K2" s="11"/>
      <c r="L2" s="12"/>
    </row>
    <row r="3" spans="1:244" s="4" customFormat="1" ht="14.25" customHeight="1" thickBot="1" x14ac:dyDescent="0.3">
      <c r="A3" s="278" t="s">
        <v>3</v>
      </c>
      <c r="B3" s="279" t="s">
        <v>4</v>
      </c>
      <c r="C3" s="279" t="s">
        <v>4</v>
      </c>
      <c r="D3" s="13"/>
      <c r="E3" s="14"/>
      <c r="F3" s="15"/>
      <c r="I3" s="325" t="s">
        <v>153</v>
      </c>
      <c r="J3" s="326"/>
      <c r="K3" s="326"/>
      <c r="L3" s="327"/>
    </row>
    <row r="4" spans="1:244" ht="18.600000000000001" customHeight="1" x14ac:dyDescent="0.25">
      <c r="A4" s="56"/>
      <c r="R4" s="53"/>
      <c r="S4" s="53"/>
      <c r="T4" s="53"/>
      <c r="U4" s="54"/>
      <c r="V4" s="54"/>
      <c r="W4" s="58"/>
      <c r="AE4" s="53"/>
      <c r="AF4" s="53"/>
      <c r="AG4" s="53"/>
      <c r="AH4" s="54"/>
      <c r="AI4" s="54"/>
      <c r="AJ4" s="58"/>
      <c r="AR4" s="53"/>
      <c r="AS4" s="53"/>
      <c r="AT4" s="53"/>
      <c r="AU4" s="54"/>
      <c r="AV4" s="54"/>
      <c r="AW4" s="58"/>
      <c r="BE4" s="53"/>
      <c r="BF4" s="53"/>
      <c r="BG4" s="53"/>
      <c r="BH4" s="54"/>
      <c r="BI4" s="54"/>
      <c r="BJ4" s="58"/>
      <c r="BR4" s="53"/>
      <c r="BS4" s="53"/>
      <c r="BT4" s="53"/>
      <c r="BU4" s="54"/>
      <c r="BV4" s="54"/>
      <c r="BW4" s="58"/>
      <c r="CE4" s="53"/>
      <c r="CF4" s="53"/>
      <c r="CG4" s="53"/>
      <c r="CH4" s="54"/>
      <c r="CI4" s="54"/>
      <c r="CJ4" s="58"/>
      <c r="CR4" s="53"/>
      <c r="CS4" s="53"/>
      <c r="CT4" s="53"/>
      <c r="CU4" s="54"/>
      <c r="CV4" s="54"/>
      <c r="CW4" s="58"/>
      <c r="DE4" s="53"/>
      <c r="DF4" s="53"/>
      <c r="DG4" s="53"/>
      <c r="DH4" s="54"/>
      <c r="DI4" s="54"/>
      <c r="DJ4" s="58"/>
      <c r="DR4" s="53"/>
      <c r="DS4" s="53"/>
      <c r="DT4" s="53"/>
      <c r="DU4" s="54"/>
      <c r="DV4" s="54"/>
      <c r="DW4" s="58"/>
      <c r="EE4" s="53"/>
      <c r="EF4" s="53"/>
      <c r="EG4" s="53"/>
      <c r="EH4" s="54"/>
      <c r="EI4" s="54"/>
      <c r="EJ4" s="58"/>
      <c r="ER4" s="53"/>
      <c r="ES4" s="53"/>
      <c r="ET4" s="53"/>
      <c r="EU4" s="54"/>
      <c r="EV4" s="54"/>
      <c r="EW4" s="58"/>
      <c r="FE4" s="53"/>
      <c r="FF4" s="53"/>
      <c r="FG4" s="53"/>
      <c r="FH4" s="54"/>
      <c r="FI4" s="54"/>
      <c r="FJ4" s="58"/>
      <c r="FR4" s="53"/>
      <c r="FS4" s="53"/>
      <c r="FT4" s="53"/>
      <c r="FU4" s="54"/>
      <c r="FV4" s="54"/>
      <c r="FW4" s="58"/>
      <c r="GE4" s="53"/>
      <c r="GF4" s="53"/>
      <c r="GG4" s="53"/>
      <c r="GH4" s="54"/>
      <c r="GI4" s="54"/>
      <c r="GJ4" s="58"/>
      <c r="GR4" s="53"/>
      <c r="GS4" s="53"/>
      <c r="GT4" s="53"/>
      <c r="GU4" s="54"/>
      <c r="GV4" s="54"/>
      <c r="GW4" s="58"/>
      <c r="HE4" s="53"/>
      <c r="HF4" s="53"/>
      <c r="HG4" s="53"/>
      <c r="HH4" s="54"/>
      <c r="HI4" s="54"/>
      <c r="HJ4" s="58"/>
      <c r="HR4" s="53"/>
      <c r="HS4" s="53"/>
      <c r="HT4" s="53"/>
      <c r="HU4" s="54"/>
      <c r="HV4" s="54"/>
      <c r="HW4" s="58"/>
      <c r="IE4" s="53"/>
      <c r="IF4" s="53"/>
      <c r="IG4" s="53"/>
      <c r="IH4" s="54"/>
      <c r="II4" s="54"/>
      <c r="IJ4" s="58"/>
    </row>
    <row r="5" spans="1:244" ht="14.25" customHeight="1" x14ac:dyDescent="0.25">
      <c r="B5" s="53"/>
      <c r="R5" s="53"/>
      <c r="S5" s="53"/>
      <c r="T5" s="53"/>
      <c r="U5" s="54"/>
      <c r="V5" s="54"/>
      <c r="W5" s="58"/>
      <c r="AE5" s="53"/>
      <c r="AF5" s="53"/>
      <c r="AG5" s="53"/>
      <c r="AH5" s="54"/>
      <c r="AI5" s="54"/>
      <c r="AJ5" s="58"/>
      <c r="AR5" s="53"/>
      <c r="AS5" s="53"/>
      <c r="AT5" s="53"/>
      <c r="AU5" s="54"/>
      <c r="AV5" s="54"/>
      <c r="AW5" s="58"/>
      <c r="BE5" s="53"/>
      <c r="BF5" s="53"/>
      <c r="BG5" s="53"/>
      <c r="BH5" s="54"/>
      <c r="BI5" s="54"/>
      <c r="BJ5" s="58"/>
      <c r="BR5" s="53"/>
      <c r="BS5" s="53"/>
      <c r="BT5" s="53"/>
      <c r="BU5" s="54"/>
      <c r="BV5" s="54"/>
      <c r="BW5" s="58"/>
      <c r="CE5" s="53"/>
      <c r="CF5" s="53"/>
      <c r="CG5" s="53"/>
      <c r="CH5" s="54"/>
      <c r="CI5" s="54"/>
      <c r="CJ5" s="58"/>
      <c r="CR5" s="53"/>
      <c r="CS5" s="53"/>
      <c r="CT5" s="53"/>
      <c r="CU5" s="54"/>
      <c r="CV5" s="54"/>
      <c r="CW5" s="58"/>
      <c r="DE5" s="53"/>
      <c r="DF5" s="53"/>
      <c r="DG5" s="53"/>
      <c r="DH5" s="54"/>
      <c r="DI5" s="54"/>
      <c r="DJ5" s="58"/>
      <c r="DR5" s="53"/>
      <c r="DS5" s="53"/>
      <c r="DT5" s="53"/>
      <c r="DU5" s="54"/>
      <c r="DV5" s="54"/>
      <c r="DW5" s="58"/>
      <c r="EE5" s="53"/>
      <c r="EF5" s="53"/>
      <c r="EG5" s="53"/>
      <c r="EH5" s="54"/>
      <c r="EI5" s="54"/>
      <c r="EJ5" s="58"/>
      <c r="ER5" s="53"/>
      <c r="ES5" s="53"/>
      <c r="ET5" s="53"/>
      <c r="EU5" s="54"/>
      <c r="EV5" s="54"/>
      <c r="EW5" s="58"/>
      <c r="FE5" s="53"/>
      <c r="FF5" s="53"/>
      <c r="FG5" s="53"/>
      <c r="FH5" s="54"/>
      <c r="FI5" s="54"/>
      <c r="FJ5" s="58"/>
      <c r="FR5" s="53"/>
      <c r="FS5" s="53"/>
      <c r="FT5" s="53"/>
      <c r="FU5" s="54"/>
      <c r="FV5" s="54"/>
      <c r="FW5" s="58"/>
      <c r="GE5" s="53"/>
      <c r="GF5" s="53"/>
      <c r="GG5" s="53"/>
      <c r="GH5" s="54"/>
      <c r="GI5" s="54"/>
      <c r="GJ5" s="58"/>
      <c r="GR5" s="53"/>
      <c r="GS5" s="53"/>
      <c r="GT5" s="53"/>
      <c r="GU5" s="54"/>
      <c r="GV5" s="54"/>
      <c r="GW5" s="58"/>
      <c r="HE5" s="53"/>
      <c r="HF5" s="53"/>
      <c r="HG5" s="53"/>
      <c r="HH5" s="54"/>
      <c r="HI5" s="54"/>
      <c r="HJ5" s="58"/>
      <c r="HR5" s="53"/>
      <c r="HS5" s="53"/>
      <c r="HT5" s="53"/>
      <c r="HU5" s="54"/>
      <c r="HV5" s="54"/>
      <c r="HW5" s="58"/>
      <c r="IE5" s="53"/>
      <c r="IF5" s="53"/>
      <c r="IG5" s="53"/>
      <c r="IH5" s="54"/>
      <c r="II5" s="54"/>
      <c r="IJ5" s="58"/>
    </row>
    <row r="6" spans="1:244" ht="25.15" customHeight="1" x14ac:dyDescent="0.25">
      <c r="A6" s="55" t="s">
        <v>167</v>
      </c>
      <c r="B6" s="103"/>
      <c r="C6" s="103"/>
      <c r="D6" s="104"/>
      <c r="E6" s="104"/>
      <c r="F6" s="104"/>
      <c r="G6" s="104"/>
      <c r="H6" s="104"/>
      <c r="I6" s="104"/>
      <c r="J6" s="104"/>
      <c r="K6" s="104"/>
      <c r="L6" s="105"/>
    </row>
    <row r="7" spans="1:244" ht="15" customHeight="1" x14ac:dyDescent="0.25">
      <c r="A7" s="266" t="s">
        <v>53</v>
      </c>
      <c r="B7" s="342" t="s">
        <v>6</v>
      </c>
      <c r="C7" s="341" t="s">
        <v>54</v>
      </c>
      <c r="D7" s="198"/>
      <c r="E7" s="199"/>
      <c r="F7" s="199"/>
      <c r="G7" s="199"/>
      <c r="H7" s="199"/>
      <c r="I7" s="199"/>
      <c r="J7" s="199"/>
      <c r="K7" s="199"/>
      <c r="L7" s="200"/>
    </row>
    <row r="8" spans="1:244" ht="15" customHeight="1" x14ac:dyDescent="0.25">
      <c r="A8" s="266"/>
      <c r="B8" s="342"/>
      <c r="C8" s="341"/>
      <c r="D8" s="201" t="s">
        <v>55</v>
      </c>
      <c r="E8" s="202"/>
      <c r="F8" s="202"/>
      <c r="G8" s="202"/>
      <c r="H8" s="202"/>
      <c r="I8" s="202"/>
      <c r="J8" s="202"/>
      <c r="K8" s="202"/>
      <c r="L8" s="203"/>
    </row>
    <row r="9" spans="1:244" ht="15" customHeight="1" x14ac:dyDescent="0.25">
      <c r="A9" s="266"/>
      <c r="B9" s="342"/>
      <c r="C9" s="341"/>
      <c r="D9" s="204" t="s">
        <v>56</v>
      </c>
      <c r="E9" s="205"/>
      <c r="F9" s="206"/>
      <c r="G9" s="206"/>
      <c r="H9" s="206"/>
      <c r="I9" s="206"/>
      <c r="J9" s="206"/>
      <c r="K9" s="206"/>
      <c r="L9" s="207"/>
    </row>
    <row r="10" spans="1:244" ht="69" customHeight="1" x14ac:dyDescent="0.25">
      <c r="A10" s="266"/>
      <c r="B10" s="342"/>
      <c r="C10" s="343"/>
      <c r="D10" s="60" t="s">
        <v>88</v>
      </c>
      <c r="E10" s="60" t="s">
        <v>89</v>
      </c>
      <c r="F10" s="60" t="s">
        <v>90</v>
      </c>
      <c r="G10" s="60" t="s">
        <v>91</v>
      </c>
      <c r="H10" s="241" t="s">
        <v>64</v>
      </c>
      <c r="I10" s="196" t="s">
        <v>92</v>
      </c>
      <c r="J10" s="247"/>
      <c r="K10" s="197" t="s">
        <v>189</v>
      </c>
      <c r="L10" s="197" t="s">
        <v>188</v>
      </c>
    </row>
    <row r="11" spans="1:244" ht="25.15" customHeight="1" x14ac:dyDescent="0.25">
      <c r="A11" s="266"/>
      <c r="B11" s="106" t="s">
        <v>7</v>
      </c>
      <c r="C11" s="159">
        <f>+'Tab.1 valore finanziario D.O.'!K8</f>
        <v>86372.82</v>
      </c>
      <c r="D11" s="151"/>
      <c r="E11" s="107"/>
      <c r="F11" s="108"/>
      <c r="G11" s="108"/>
      <c r="H11" s="240"/>
      <c r="I11" s="108"/>
      <c r="J11" s="151"/>
      <c r="K11" s="115">
        <f>SUM(D11:J11)</f>
        <v>0</v>
      </c>
      <c r="L11" s="116">
        <f>K11*C11</f>
        <v>0</v>
      </c>
    </row>
    <row r="12" spans="1:244" ht="24.6" customHeight="1" x14ac:dyDescent="0.25">
      <c r="A12" s="266"/>
      <c r="B12" s="106" t="s">
        <v>8</v>
      </c>
      <c r="C12" s="159">
        <f>+'Tab.1 valore finanziario D.O.'!K9</f>
        <v>67564.91</v>
      </c>
      <c r="D12" s="135">
        <v>1</v>
      </c>
      <c r="E12" s="152"/>
      <c r="F12" s="135"/>
      <c r="G12" s="135"/>
      <c r="H12" s="135"/>
      <c r="I12" s="135"/>
      <c r="J12" s="151"/>
      <c r="K12" s="115">
        <v>1</v>
      </c>
      <c r="L12" s="116">
        <f>K12*C12</f>
        <v>67564.91</v>
      </c>
    </row>
    <row r="13" spans="1:244" ht="14.25" customHeight="1" x14ac:dyDescent="0.25">
      <c r="A13" s="109"/>
      <c r="B13" s="110"/>
      <c r="C13" s="242"/>
      <c r="D13" s="243"/>
      <c r="E13" s="243"/>
      <c r="F13" s="243"/>
      <c r="G13" s="243"/>
      <c r="H13" s="243"/>
      <c r="I13" s="243"/>
      <c r="J13" s="243"/>
      <c r="K13" s="243"/>
      <c r="L13" s="243"/>
    </row>
    <row r="14" spans="1:244" ht="15" customHeight="1" x14ac:dyDescent="0.25">
      <c r="A14" s="338" t="s">
        <v>59</v>
      </c>
      <c r="B14" s="339"/>
      <c r="C14" s="340" t="s">
        <v>54</v>
      </c>
      <c r="D14" s="344"/>
      <c r="E14" s="345"/>
      <c r="F14" s="345"/>
      <c r="G14" s="345"/>
      <c r="H14" s="345"/>
      <c r="I14" s="345"/>
      <c r="J14" s="345"/>
      <c r="K14" s="345"/>
      <c r="L14" s="346"/>
    </row>
    <row r="15" spans="1:244" ht="15" customHeight="1" x14ac:dyDescent="0.25">
      <c r="A15" s="335"/>
      <c r="B15" s="336"/>
      <c r="C15" s="340"/>
      <c r="D15" s="347" t="s">
        <v>55</v>
      </c>
      <c r="E15" s="348"/>
      <c r="F15" s="348"/>
      <c r="G15" s="348"/>
      <c r="H15" s="348"/>
      <c r="I15" s="348"/>
      <c r="J15" s="348"/>
      <c r="K15" s="348"/>
      <c r="L15" s="349"/>
    </row>
    <row r="16" spans="1:244" ht="15" customHeight="1" x14ac:dyDescent="0.25">
      <c r="A16" s="335"/>
      <c r="B16" s="336"/>
      <c r="C16" s="340"/>
      <c r="D16" s="350" t="s">
        <v>56</v>
      </c>
      <c r="E16" s="351"/>
      <c r="F16" s="351"/>
      <c r="G16" s="351"/>
      <c r="H16" s="351"/>
      <c r="I16" s="351"/>
      <c r="J16" s="351"/>
      <c r="K16" s="351"/>
      <c r="L16" s="352"/>
      <c r="N16" s="237"/>
    </row>
    <row r="17" spans="1:14" ht="72.75" customHeight="1" x14ac:dyDescent="0.25">
      <c r="A17" s="335"/>
      <c r="B17" s="336"/>
      <c r="C17" s="341"/>
      <c r="D17" s="184" t="s">
        <v>93</v>
      </c>
      <c r="E17" s="184" t="s">
        <v>89</v>
      </c>
      <c r="F17" s="184" t="s">
        <v>94</v>
      </c>
      <c r="G17" s="184" t="s">
        <v>91</v>
      </c>
      <c r="H17" s="184" t="s">
        <v>58</v>
      </c>
      <c r="I17" s="135" t="s">
        <v>155</v>
      </c>
      <c r="J17" s="244" t="s">
        <v>144</v>
      </c>
      <c r="K17" s="245" t="s">
        <v>189</v>
      </c>
      <c r="L17" s="197" t="s">
        <v>188</v>
      </c>
      <c r="N17" s="60" t="s">
        <v>129</v>
      </c>
    </row>
    <row r="18" spans="1:14" ht="34.9" customHeight="1" x14ac:dyDescent="0.25">
      <c r="A18" s="331" t="s">
        <v>60</v>
      </c>
      <c r="B18" s="331"/>
      <c r="C18" s="166" t="str">
        <f>+'Tab.1 valore finanziario D.O.'!K12</f>
        <v>0</v>
      </c>
      <c r="D18" s="117"/>
      <c r="E18" s="118"/>
      <c r="F18" s="117"/>
      <c r="G18" s="117"/>
      <c r="H18" s="117"/>
      <c r="I18" s="247"/>
      <c r="J18" s="248"/>
      <c r="K18" s="115">
        <f>SUM(D18:J18)</f>
        <v>0</v>
      </c>
      <c r="L18" s="116">
        <f>+ROUND(K18*C18,2)</f>
        <v>0</v>
      </c>
      <c r="N18" s="115"/>
    </row>
    <row r="19" spans="1:14" ht="34.9" customHeight="1" x14ac:dyDescent="0.25">
      <c r="A19" s="331" t="s">
        <v>65</v>
      </c>
      <c r="B19" s="331"/>
      <c r="C19" s="186"/>
      <c r="D19" s="120"/>
      <c r="E19" s="187"/>
      <c r="F19" s="188"/>
      <c r="G19" s="188"/>
      <c r="H19" s="188"/>
      <c r="I19" s="247"/>
      <c r="J19" s="249"/>
      <c r="K19" s="115">
        <f>SUM(D19:J19)</f>
        <v>0</v>
      </c>
      <c r="L19" s="116">
        <f>+ROUND(K19*C19,2)</f>
        <v>0</v>
      </c>
      <c r="N19" s="130"/>
    </row>
    <row r="20" spans="1:14" x14ac:dyDescent="0.25">
      <c r="A20" s="30"/>
      <c r="B20" s="30"/>
      <c r="C20" s="30"/>
      <c r="D20" s="30"/>
      <c r="E20" s="30"/>
      <c r="F20" s="30"/>
      <c r="G20" s="30"/>
      <c r="H20" s="30"/>
      <c r="I20" s="30"/>
      <c r="J20" s="250"/>
      <c r="K20" s="125"/>
      <c r="L20" s="125"/>
      <c r="N20" s="131"/>
    </row>
    <row r="21" spans="1:14" ht="34.9" customHeight="1" x14ac:dyDescent="0.25">
      <c r="A21" s="332" t="s">
        <v>71</v>
      </c>
      <c r="B21" s="333"/>
      <c r="C21" s="189">
        <f>+'Tab.1 valore finanziario D.O.'!K15</f>
        <v>36588.17</v>
      </c>
      <c r="D21" s="115"/>
      <c r="E21" s="115">
        <v>6</v>
      </c>
      <c r="F21" s="115"/>
      <c r="G21" s="115"/>
      <c r="H21" s="115"/>
      <c r="I21" s="247"/>
      <c r="J21" s="246"/>
      <c r="K21" s="115">
        <f>SUM(D21:J21)</f>
        <v>6</v>
      </c>
      <c r="L21" s="116">
        <f>+ROUND(K21*C21,2)</f>
        <v>219529.02</v>
      </c>
      <c r="N21" s="130"/>
    </row>
    <row r="22" spans="1:14" ht="34.9" customHeight="1" x14ac:dyDescent="0.25">
      <c r="A22" s="119" t="s">
        <v>71</v>
      </c>
      <c r="B22" s="136" t="s">
        <v>66</v>
      </c>
      <c r="C22" s="190">
        <f>+C21-C24</f>
        <v>6460.8899999999994</v>
      </c>
      <c r="D22" s="188"/>
      <c r="E22" s="120"/>
      <c r="F22" s="188"/>
      <c r="G22" s="188"/>
      <c r="H22" s="188"/>
      <c r="I22" s="247"/>
      <c r="J22" s="249"/>
      <c r="K22" s="115">
        <f>SUM(D22:J22)</f>
        <v>0</v>
      </c>
      <c r="L22" s="116">
        <f>+ROUND(K22*C22,2)</f>
        <v>0</v>
      </c>
      <c r="N22" s="117">
        <v>6</v>
      </c>
    </row>
    <row r="23" spans="1:14" x14ac:dyDescent="0.25">
      <c r="A23" s="30"/>
      <c r="B23" s="30"/>
      <c r="C23" s="30"/>
      <c r="D23" s="30"/>
      <c r="E23" s="30"/>
      <c r="F23" s="30"/>
      <c r="G23" s="30"/>
      <c r="H23" s="30"/>
      <c r="I23" s="30"/>
      <c r="J23" s="250"/>
      <c r="K23" s="125"/>
      <c r="L23" s="125"/>
      <c r="N23" s="131"/>
    </row>
    <row r="24" spans="1:14" ht="34.9" customHeight="1" x14ac:dyDescent="0.25">
      <c r="A24" s="334" t="s">
        <v>62</v>
      </c>
      <c r="B24" s="334"/>
      <c r="C24" s="189">
        <f>+'Tab.1 valore finanziario D.O.'!K17</f>
        <v>30127.279999999999</v>
      </c>
      <c r="D24" s="115">
        <v>1</v>
      </c>
      <c r="E24" s="115">
        <v>0</v>
      </c>
      <c r="F24" s="115"/>
      <c r="G24" s="115"/>
      <c r="H24" s="115">
        <v>3</v>
      </c>
      <c r="I24" s="247"/>
      <c r="J24" s="246"/>
      <c r="K24" s="115">
        <f>SUM(D24:J24)</f>
        <v>4</v>
      </c>
      <c r="L24" s="116">
        <f>+ROUND(K24*C24,2)</f>
        <v>120509.12</v>
      </c>
      <c r="N24" s="130"/>
    </row>
    <row r="25" spans="1:14" ht="34.9" customHeight="1" x14ac:dyDescent="0.25">
      <c r="A25" s="113" t="s">
        <v>62</v>
      </c>
      <c r="B25" s="136" t="s">
        <v>66</v>
      </c>
      <c r="C25" s="190">
        <f>+C24-C27</f>
        <v>1496.25</v>
      </c>
      <c r="D25" s="191"/>
      <c r="E25" s="188"/>
      <c r="F25" s="188"/>
      <c r="G25" s="188"/>
      <c r="H25" s="188"/>
      <c r="I25" s="247"/>
      <c r="J25" s="249"/>
      <c r="K25" s="115">
        <f>SUM(D25:J25)</f>
        <v>0</v>
      </c>
      <c r="L25" s="116">
        <f>+ROUND(K25*C25,2)</f>
        <v>0</v>
      </c>
      <c r="N25" s="117">
        <v>10</v>
      </c>
    </row>
    <row r="26" spans="1:14" ht="15" customHeight="1" x14ac:dyDescent="0.25">
      <c r="A26" s="30"/>
      <c r="B26" s="30"/>
      <c r="C26" s="30"/>
      <c r="D26" s="30"/>
      <c r="E26" s="30"/>
      <c r="F26" s="30"/>
      <c r="G26" s="30"/>
      <c r="H26" s="30"/>
      <c r="I26" s="30"/>
      <c r="J26" s="250"/>
      <c r="K26" s="125"/>
      <c r="L26" s="125"/>
      <c r="N26" s="131"/>
    </row>
    <row r="27" spans="1:14" ht="34.9" customHeight="1" x14ac:dyDescent="0.25">
      <c r="A27" s="335" t="s">
        <v>61</v>
      </c>
      <c r="B27" s="336"/>
      <c r="C27" s="189">
        <f>+'Tab.1 valore finanziario D.O.'!K19</f>
        <v>28631.03</v>
      </c>
      <c r="D27" s="192"/>
      <c r="E27" s="193"/>
      <c r="F27" s="194"/>
      <c r="G27" s="194"/>
      <c r="H27" s="194"/>
      <c r="I27" s="257">
        <v>14</v>
      </c>
      <c r="J27" s="251"/>
      <c r="K27" s="115">
        <f>SUM(D27:J27)</f>
        <v>14</v>
      </c>
      <c r="L27" s="116">
        <f>+ROUND(K27*C27,2)</f>
        <v>400834.42</v>
      </c>
      <c r="N27" s="130"/>
    </row>
    <row r="28" spans="1:14" x14ac:dyDescent="0.25">
      <c r="A28" s="30"/>
      <c r="B28" s="30"/>
      <c r="C28" s="30"/>
      <c r="D28" s="30"/>
      <c r="E28" s="30"/>
      <c r="F28" s="30"/>
      <c r="G28" s="30"/>
      <c r="H28" s="30"/>
      <c r="I28" s="30"/>
      <c r="J28" s="250"/>
      <c r="K28" s="125"/>
      <c r="L28" s="239"/>
      <c r="N28" s="132"/>
    </row>
    <row r="29" spans="1:14" s="54" customFormat="1" ht="43.5" customHeight="1" x14ac:dyDescent="0.25">
      <c r="A29" s="112"/>
      <c r="B29" s="112"/>
      <c r="C29" s="173" t="s">
        <v>16</v>
      </c>
      <c r="D29" s="195">
        <f>+SUM(D11:D27)</f>
        <v>2</v>
      </c>
      <c r="E29" s="195">
        <f t="shared" ref="E29:K29" si="0">+SUM(E11:E27)</f>
        <v>6</v>
      </c>
      <c r="F29" s="195">
        <f t="shared" si="0"/>
        <v>0</v>
      </c>
      <c r="G29" s="195">
        <f t="shared" si="0"/>
        <v>0</v>
      </c>
      <c r="H29" s="195">
        <f t="shared" si="0"/>
        <v>3</v>
      </c>
      <c r="I29" s="238">
        <f t="shared" si="0"/>
        <v>14</v>
      </c>
      <c r="J29" s="238">
        <f t="shared" si="0"/>
        <v>0</v>
      </c>
      <c r="K29" s="238">
        <f t="shared" si="0"/>
        <v>25</v>
      </c>
      <c r="L29" s="252">
        <f>+SUM(L11:L27)</f>
        <v>808437.47</v>
      </c>
      <c r="N29" s="238">
        <f>+SUM(N18:N28)</f>
        <v>16</v>
      </c>
    </row>
    <row r="30" spans="1:14" ht="18.75" customHeight="1" x14ac:dyDescent="0.25">
      <c r="B30" s="35"/>
      <c r="C30" s="35"/>
    </row>
    <row r="31" spans="1:14" ht="18.75" customHeight="1" x14ac:dyDescent="0.25">
      <c r="B31" s="35"/>
      <c r="C31" s="35"/>
    </row>
    <row r="32" spans="1:14" ht="21" customHeight="1" x14ac:dyDescent="0.25">
      <c r="A32" s="337" t="s">
        <v>63</v>
      </c>
      <c r="B32" s="337"/>
      <c r="C32" s="337"/>
      <c r="D32" s="337"/>
      <c r="E32" s="337"/>
      <c r="F32" s="337"/>
      <c r="G32" s="337"/>
      <c r="H32" s="337"/>
      <c r="I32" s="337"/>
      <c r="J32" s="337"/>
      <c r="K32" s="337"/>
      <c r="L32" s="337"/>
      <c r="M32" s="337"/>
    </row>
    <row r="33" spans="1:14" ht="18" customHeight="1" x14ac:dyDescent="0.25">
      <c r="A33" s="315" t="s">
        <v>142</v>
      </c>
      <c r="B33" s="315"/>
      <c r="C33" s="315"/>
      <c r="D33" s="315"/>
      <c r="E33" s="315"/>
      <c r="F33" s="315"/>
      <c r="G33" s="315"/>
      <c r="H33" s="315"/>
      <c r="I33" s="315"/>
      <c r="J33" s="315"/>
      <c r="K33" s="315"/>
      <c r="L33" s="315"/>
      <c r="M33" s="315"/>
    </row>
    <row r="34" spans="1:14" ht="18" customHeight="1" x14ac:dyDescent="0.25">
      <c r="A34" s="315" t="s">
        <v>123</v>
      </c>
      <c r="B34" s="315"/>
      <c r="C34" s="315"/>
      <c r="D34" s="315"/>
      <c r="E34" s="315"/>
      <c r="F34" s="315"/>
      <c r="G34" s="315"/>
      <c r="H34" s="315"/>
      <c r="I34" s="315"/>
      <c r="J34" s="315"/>
      <c r="K34" s="315"/>
      <c r="L34" s="315"/>
      <c r="M34" s="315"/>
    </row>
    <row r="35" spans="1:14" ht="18" customHeight="1" x14ac:dyDescent="0.25">
      <c r="A35" s="315" t="s">
        <v>124</v>
      </c>
      <c r="B35" s="315"/>
      <c r="C35" s="315"/>
      <c r="D35" s="315"/>
      <c r="E35" s="315"/>
      <c r="F35" s="315"/>
      <c r="G35" s="315"/>
      <c r="H35" s="315"/>
      <c r="I35" s="315"/>
      <c r="J35" s="315"/>
      <c r="K35" s="315"/>
      <c r="L35" s="315"/>
      <c r="M35" s="315"/>
    </row>
    <row r="36" spans="1:14" ht="18" customHeight="1" x14ac:dyDescent="0.25">
      <c r="A36" s="315" t="s">
        <v>125</v>
      </c>
      <c r="B36" s="315"/>
      <c r="C36" s="315"/>
      <c r="D36" s="315"/>
      <c r="E36" s="315"/>
      <c r="F36" s="315"/>
      <c r="G36" s="315"/>
      <c r="H36" s="315"/>
      <c r="I36" s="315"/>
      <c r="J36" s="315"/>
      <c r="K36" s="315"/>
      <c r="L36" s="315"/>
      <c r="M36" s="315"/>
      <c r="N36" s="124"/>
    </row>
    <row r="37" spans="1:14" ht="18" customHeight="1" x14ac:dyDescent="0.25">
      <c r="A37" s="315" t="s">
        <v>126</v>
      </c>
      <c r="B37" s="315"/>
      <c r="C37" s="315"/>
      <c r="D37" s="315"/>
      <c r="E37" s="315"/>
      <c r="F37" s="315"/>
      <c r="G37" s="315"/>
      <c r="H37" s="315"/>
      <c r="I37" s="315"/>
      <c r="J37" s="315"/>
      <c r="K37" s="315"/>
      <c r="L37" s="315"/>
      <c r="M37" s="315"/>
    </row>
    <row r="38" spans="1:14" ht="18" customHeight="1" x14ac:dyDescent="0.25">
      <c r="A38" s="315" t="s">
        <v>147</v>
      </c>
      <c r="B38" s="315"/>
      <c r="C38" s="315"/>
      <c r="D38" s="315"/>
      <c r="E38" s="315"/>
      <c r="F38" s="315"/>
      <c r="G38" s="315"/>
      <c r="H38" s="315"/>
      <c r="I38" s="315"/>
      <c r="J38" s="315"/>
      <c r="K38" s="315"/>
      <c r="L38" s="315"/>
      <c r="M38" s="315"/>
    </row>
    <row r="39" spans="1:14" ht="15.75" customHeight="1" x14ac:dyDescent="0.25">
      <c r="A39" s="315" t="s">
        <v>143</v>
      </c>
      <c r="B39" s="315"/>
      <c r="C39" s="315"/>
      <c r="D39" s="315"/>
      <c r="E39" s="315"/>
      <c r="F39" s="315"/>
      <c r="G39" s="315"/>
      <c r="H39" s="315"/>
      <c r="I39" s="315"/>
      <c r="J39" s="315"/>
      <c r="K39" s="315"/>
      <c r="L39" s="315"/>
      <c r="M39" s="315"/>
    </row>
    <row r="40" spans="1:14" x14ac:dyDescent="0.25">
      <c r="A40" s="315" t="s">
        <v>130</v>
      </c>
      <c r="B40" s="315"/>
      <c r="C40" s="315"/>
      <c r="D40" s="315"/>
      <c r="E40" s="315"/>
      <c r="F40" s="315"/>
      <c r="G40" s="315"/>
      <c r="H40" s="315"/>
      <c r="I40" s="315"/>
      <c r="J40" s="315"/>
      <c r="K40" s="315"/>
      <c r="L40" s="315"/>
      <c r="M40" s="315"/>
    </row>
  </sheetData>
  <sheetProtection selectLockedCells="1" selectUnlockedCells="1"/>
  <mergeCells count="27">
    <mergeCell ref="A1:C1"/>
    <mergeCell ref="A37:M37"/>
    <mergeCell ref="I1:L1"/>
    <mergeCell ref="A2:C2"/>
    <mergeCell ref="A3:C3"/>
    <mergeCell ref="A35:M35"/>
    <mergeCell ref="A14:B17"/>
    <mergeCell ref="C14:C17"/>
    <mergeCell ref="A7:A12"/>
    <mergeCell ref="B7:B10"/>
    <mergeCell ref="C7:C10"/>
    <mergeCell ref="A18:B18"/>
    <mergeCell ref="D14:L14"/>
    <mergeCell ref="D15:L15"/>
    <mergeCell ref="D16:L16"/>
    <mergeCell ref="I3:L3"/>
    <mergeCell ref="A40:M40"/>
    <mergeCell ref="A36:M36"/>
    <mergeCell ref="A34:M34"/>
    <mergeCell ref="A19:B19"/>
    <mergeCell ref="A21:B21"/>
    <mergeCell ref="A24:B24"/>
    <mergeCell ref="A27:B27"/>
    <mergeCell ref="A33:M33"/>
    <mergeCell ref="A32:M32"/>
    <mergeCell ref="A39:M39"/>
    <mergeCell ref="A38:M38"/>
  </mergeCells>
  <pageMargins left="0.70866141732283472" right="0.70866141732283472" top="0.19685039370078741" bottom="0.15748031496062992" header="0.31496062992125984" footer="0.31496062992125984"/>
  <pageSetup paperSize="9" scale="52" firstPageNumber="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0E3-E11A-4A71-9F24-BBC3ED3DB65C}">
  <sheetPr>
    <tabColor theme="5"/>
    <pageSetUpPr fitToPage="1"/>
  </sheetPr>
  <dimension ref="A1:O36"/>
  <sheetViews>
    <sheetView showGridLines="0" topLeftCell="A6" zoomScale="80" zoomScaleNormal="80" workbookViewId="0">
      <selection activeCell="O2" sqref="O2"/>
    </sheetView>
  </sheetViews>
  <sheetFormatPr defaultColWidth="8.5703125" defaultRowHeight="15.75" x14ac:dyDescent="0.25"/>
  <cols>
    <col min="1" max="1" width="8.5703125" style="4" customWidth="1"/>
    <col min="2" max="2" width="15.28515625" style="4" bestFit="1" customWidth="1"/>
    <col min="3" max="3" width="13.28515625" style="4" customWidth="1"/>
    <col min="4" max="4" width="16.5703125" style="4" customWidth="1"/>
    <col min="5" max="5" width="15.85546875" style="4" customWidth="1"/>
    <col min="6" max="10" width="13.28515625" style="4" customWidth="1"/>
    <col min="11" max="11" width="16.7109375" style="4" customWidth="1"/>
    <col min="12" max="12" width="17.5703125" style="4" customWidth="1"/>
    <col min="13" max="13" width="17.42578125" style="37" customWidth="1"/>
    <col min="14" max="14" width="27" style="37" customWidth="1"/>
    <col min="15" max="15" width="35.140625" style="37" customWidth="1"/>
    <col min="16" max="16" width="8.5703125" style="4"/>
    <col min="17" max="17" width="12" style="4" customWidth="1"/>
    <col min="18" max="18" width="11.42578125" style="4" customWidth="1"/>
    <col min="19" max="20" width="12" style="4" customWidth="1"/>
    <col min="21" max="256" width="8.5703125" style="4"/>
    <col min="257" max="257" width="20" style="4" customWidth="1"/>
    <col min="258" max="258" width="18.28515625" style="4" customWidth="1"/>
    <col min="259" max="259" width="15.28515625" style="4" customWidth="1"/>
    <col min="260" max="260" width="17.7109375" style="4" customWidth="1"/>
    <col min="261" max="261" width="14.28515625" style="4" bestFit="1" customWidth="1"/>
    <col min="262" max="262" width="12.7109375" style="4" customWidth="1"/>
    <col min="263" max="263" width="18.28515625" style="4" customWidth="1"/>
    <col min="264" max="264" width="24.5703125" style="4" customWidth="1"/>
    <col min="265" max="265" width="11.7109375" style="4" customWidth="1"/>
    <col min="266" max="266" width="12.7109375" style="4" customWidth="1"/>
    <col min="267" max="267" width="17.7109375" style="4" customWidth="1"/>
    <col min="268" max="268" width="16.7109375" style="4" customWidth="1"/>
    <col min="269" max="269" width="29.7109375" style="4" customWidth="1"/>
    <col min="270" max="270" width="24.7109375" style="4" customWidth="1"/>
    <col min="271" max="271" width="19.42578125" style="4" customWidth="1"/>
    <col min="272" max="272" width="8.5703125" style="4"/>
    <col min="273" max="273" width="12" style="4" customWidth="1"/>
    <col min="274" max="274" width="11.42578125" style="4" customWidth="1"/>
    <col min="275" max="276" width="12" style="4" customWidth="1"/>
    <col min="277" max="512" width="8.5703125" style="4"/>
    <col min="513" max="513" width="20" style="4" customWidth="1"/>
    <col min="514" max="514" width="18.28515625" style="4" customWidth="1"/>
    <col min="515" max="515" width="15.28515625" style="4" customWidth="1"/>
    <col min="516" max="516" width="17.7109375" style="4" customWidth="1"/>
    <col min="517" max="517" width="14.28515625" style="4" bestFit="1" customWidth="1"/>
    <col min="518" max="518" width="12.7109375" style="4" customWidth="1"/>
    <col min="519" max="519" width="18.28515625" style="4" customWidth="1"/>
    <col min="520" max="520" width="24.5703125" style="4" customWidth="1"/>
    <col min="521" max="521" width="11.7109375" style="4" customWidth="1"/>
    <col min="522" max="522" width="12.7109375" style="4" customWidth="1"/>
    <col min="523" max="523" width="17.7109375" style="4" customWidth="1"/>
    <col min="524" max="524" width="16.7109375" style="4" customWidth="1"/>
    <col min="525" max="525" width="29.7109375" style="4" customWidth="1"/>
    <col min="526" max="526" width="24.7109375" style="4" customWidth="1"/>
    <col min="527" max="527" width="19.42578125" style="4" customWidth="1"/>
    <col min="528" max="528" width="8.5703125" style="4"/>
    <col min="529" max="529" width="12" style="4" customWidth="1"/>
    <col min="530" max="530" width="11.42578125" style="4" customWidth="1"/>
    <col min="531" max="532" width="12" style="4" customWidth="1"/>
    <col min="533" max="768" width="8.5703125" style="4"/>
    <col min="769" max="769" width="20" style="4" customWidth="1"/>
    <col min="770" max="770" width="18.28515625" style="4" customWidth="1"/>
    <col min="771" max="771" width="15.28515625" style="4" customWidth="1"/>
    <col min="772" max="772" width="17.7109375" style="4" customWidth="1"/>
    <col min="773" max="773" width="14.28515625" style="4" bestFit="1" customWidth="1"/>
    <col min="774" max="774" width="12.7109375" style="4" customWidth="1"/>
    <col min="775" max="775" width="18.28515625" style="4" customWidth="1"/>
    <col min="776" max="776" width="24.5703125" style="4" customWidth="1"/>
    <col min="777" max="777" width="11.7109375" style="4" customWidth="1"/>
    <col min="778" max="778" width="12.7109375" style="4" customWidth="1"/>
    <col min="779" max="779" width="17.7109375" style="4" customWidth="1"/>
    <col min="780" max="780" width="16.7109375" style="4" customWidth="1"/>
    <col min="781" max="781" width="29.7109375" style="4" customWidth="1"/>
    <col min="782" max="782" width="24.7109375" style="4" customWidth="1"/>
    <col min="783" max="783" width="19.42578125" style="4" customWidth="1"/>
    <col min="784" max="784" width="8.5703125" style="4"/>
    <col min="785" max="785" width="12" style="4" customWidth="1"/>
    <col min="786" max="786" width="11.42578125" style="4" customWidth="1"/>
    <col min="787" max="788" width="12" style="4" customWidth="1"/>
    <col min="789" max="1024" width="8.5703125" style="4"/>
    <col min="1025" max="1025" width="20" style="4" customWidth="1"/>
    <col min="1026" max="1026" width="18.28515625" style="4" customWidth="1"/>
    <col min="1027" max="1027" width="15.28515625" style="4" customWidth="1"/>
    <col min="1028" max="1028" width="17.7109375" style="4" customWidth="1"/>
    <col min="1029" max="1029" width="14.28515625" style="4" bestFit="1" customWidth="1"/>
    <col min="1030" max="1030" width="12.7109375" style="4" customWidth="1"/>
    <col min="1031" max="1031" width="18.28515625" style="4" customWidth="1"/>
    <col min="1032" max="1032" width="24.5703125" style="4" customWidth="1"/>
    <col min="1033" max="1033" width="11.7109375" style="4" customWidth="1"/>
    <col min="1034" max="1034" width="12.7109375" style="4" customWidth="1"/>
    <col min="1035" max="1035" width="17.7109375" style="4" customWidth="1"/>
    <col min="1036" max="1036" width="16.7109375" style="4" customWidth="1"/>
    <col min="1037" max="1037" width="29.7109375" style="4" customWidth="1"/>
    <col min="1038" max="1038" width="24.7109375" style="4" customWidth="1"/>
    <col min="1039" max="1039" width="19.42578125" style="4" customWidth="1"/>
    <col min="1040" max="1040" width="8.5703125" style="4"/>
    <col min="1041" max="1041" width="12" style="4" customWidth="1"/>
    <col min="1042" max="1042" width="11.42578125" style="4" customWidth="1"/>
    <col min="1043" max="1044" width="12" style="4" customWidth="1"/>
    <col min="1045" max="1280" width="8.5703125" style="4"/>
    <col min="1281" max="1281" width="20" style="4" customWidth="1"/>
    <col min="1282" max="1282" width="18.28515625" style="4" customWidth="1"/>
    <col min="1283" max="1283" width="15.28515625" style="4" customWidth="1"/>
    <col min="1284" max="1284" width="17.7109375" style="4" customWidth="1"/>
    <col min="1285" max="1285" width="14.28515625" style="4" bestFit="1" customWidth="1"/>
    <col min="1286" max="1286" width="12.7109375" style="4" customWidth="1"/>
    <col min="1287" max="1287" width="18.28515625" style="4" customWidth="1"/>
    <col min="1288" max="1288" width="24.5703125" style="4" customWidth="1"/>
    <col min="1289" max="1289" width="11.7109375" style="4" customWidth="1"/>
    <col min="1290" max="1290" width="12.7109375" style="4" customWidth="1"/>
    <col min="1291" max="1291" width="17.7109375" style="4" customWidth="1"/>
    <col min="1292" max="1292" width="16.7109375" style="4" customWidth="1"/>
    <col min="1293" max="1293" width="29.7109375" style="4" customWidth="1"/>
    <col min="1294" max="1294" width="24.7109375" style="4" customWidth="1"/>
    <col min="1295" max="1295" width="19.42578125" style="4" customWidth="1"/>
    <col min="1296" max="1296" width="8.5703125" style="4"/>
    <col min="1297" max="1297" width="12" style="4" customWidth="1"/>
    <col min="1298" max="1298" width="11.42578125" style="4" customWidth="1"/>
    <col min="1299" max="1300" width="12" style="4" customWidth="1"/>
    <col min="1301" max="1536" width="8.5703125" style="4"/>
    <col min="1537" max="1537" width="20" style="4" customWidth="1"/>
    <col min="1538" max="1538" width="18.28515625" style="4" customWidth="1"/>
    <col min="1539" max="1539" width="15.28515625" style="4" customWidth="1"/>
    <col min="1540" max="1540" width="17.7109375" style="4" customWidth="1"/>
    <col min="1541" max="1541" width="14.28515625" style="4" bestFit="1" customWidth="1"/>
    <col min="1542" max="1542" width="12.7109375" style="4" customWidth="1"/>
    <col min="1543" max="1543" width="18.28515625" style="4" customWidth="1"/>
    <col min="1544" max="1544" width="24.5703125" style="4" customWidth="1"/>
    <col min="1545" max="1545" width="11.7109375" style="4" customWidth="1"/>
    <col min="1546" max="1546" width="12.7109375" style="4" customWidth="1"/>
    <col min="1547" max="1547" width="17.7109375" style="4" customWidth="1"/>
    <col min="1548" max="1548" width="16.7109375" style="4" customWidth="1"/>
    <col min="1549" max="1549" width="29.7109375" style="4" customWidth="1"/>
    <col min="1550" max="1550" width="24.7109375" style="4" customWidth="1"/>
    <col min="1551" max="1551" width="19.42578125" style="4" customWidth="1"/>
    <col min="1552" max="1552" width="8.5703125" style="4"/>
    <col min="1553" max="1553" width="12" style="4" customWidth="1"/>
    <col min="1554" max="1554" width="11.42578125" style="4" customWidth="1"/>
    <col min="1555" max="1556" width="12" style="4" customWidth="1"/>
    <col min="1557" max="1792" width="8.5703125" style="4"/>
    <col min="1793" max="1793" width="20" style="4" customWidth="1"/>
    <col min="1794" max="1794" width="18.28515625" style="4" customWidth="1"/>
    <col min="1795" max="1795" width="15.28515625" style="4" customWidth="1"/>
    <col min="1796" max="1796" width="17.7109375" style="4" customWidth="1"/>
    <col min="1797" max="1797" width="14.28515625" style="4" bestFit="1" customWidth="1"/>
    <col min="1798" max="1798" width="12.7109375" style="4" customWidth="1"/>
    <col min="1799" max="1799" width="18.28515625" style="4" customWidth="1"/>
    <col min="1800" max="1800" width="24.5703125" style="4" customWidth="1"/>
    <col min="1801" max="1801" width="11.7109375" style="4" customWidth="1"/>
    <col min="1802" max="1802" width="12.7109375" style="4" customWidth="1"/>
    <col min="1803" max="1803" width="17.7109375" style="4" customWidth="1"/>
    <col min="1804" max="1804" width="16.7109375" style="4" customWidth="1"/>
    <col min="1805" max="1805" width="29.7109375" style="4" customWidth="1"/>
    <col min="1806" max="1806" width="24.7109375" style="4" customWidth="1"/>
    <col min="1807" max="1807" width="19.42578125" style="4" customWidth="1"/>
    <col min="1808" max="1808" width="8.5703125" style="4"/>
    <col min="1809" max="1809" width="12" style="4" customWidth="1"/>
    <col min="1810" max="1810" width="11.42578125" style="4" customWidth="1"/>
    <col min="1811" max="1812" width="12" style="4" customWidth="1"/>
    <col min="1813" max="2048" width="8.5703125" style="4"/>
    <col min="2049" max="2049" width="20" style="4" customWidth="1"/>
    <col min="2050" max="2050" width="18.28515625" style="4" customWidth="1"/>
    <col min="2051" max="2051" width="15.28515625" style="4" customWidth="1"/>
    <col min="2052" max="2052" width="17.7109375" style="4" customWidth="1"/>
    <col min="2053" max="2053" width="14.28515625" style="4" bestFit="1" customWidth="1"/>
    <col min="2054" max="2054" width="12.7109375" style="4" customWidth="1"/>
    <col min="2055" max="2055" width="18.28515625" style="4" customWidth="1"/>
    <col min="2056" max="2056" width="24.5703125" style="4" customWidth="1"/>
    <col min="2057" max="2057" width="11.7109375" style="4" customWidth="1"/>
    <col min="2058" max="2058" width="12.7109375" style="4" customWidth="1"/>
    <col min="2059" max="2059" width="17.7109375" style="4" customWidth="1"/>
    <col min="2060" max="2060" width="16.7109375" style="4" customWidth="1"/>
    <col min="2061" max="2061" width="29.7109375" style="4" customWidth="1"/>
    <col min="2062" max="2062" width="24.7109375" style="4" customWidth="1"/>
    <col min="2063" max="2063" width="19.42578125" style="4" customWidth="1"/>
    <col min="2064" max="2064" width="8.5703125" style="4"/>
    <col min="2065" max="2065" width="12" style="4" customWidth="1"/>
    <col min="2066" max="2066" width="11.42578125" style="4" customWidth="1"/>
    <col min="2067" max="2068" width="12" style="4" customWidth="1"/>
    <col min="2069" max="2304" width="8.5703125" style="4"/>
    <col min="2305" max="2305" width="20" style="4" customWidth="1"/>
    <col min="2306" max="2306" width="18.28515625" style="4" customWidth="1"/>
    <col min="2307" max="2307" width="15.28515625" style="4" customWidth="1"/>
    <col min="2308" max="2308" width="17.7109375" style="4" customWidth="1"/>
    <col min="2309" max="2309" width="14.28515625" style="4" bestFit="1" customWidth="1"/>
    <col min="2310" max="2310" width="12.7109375" style="4" customWidth="1"/>
    <col min="2311" max="2311" width="18.28515625" style="4" customWidth="1"/>
    <col min="2312" max="2312" width="24.5703125" style="4" customWidth="1"/>
    <col min="2313" max="2313" width="11.7109375" style="4" customWidth="1"/>
    <col min="2314" max="2314" width="12.7109375" style="4" customWidth="1"/>
    <col min="2315" max="2315" width="17.7109375" style="4" customWidth="1"/>
    <col min="2316" max="2316" width="16.7109375" style="4" customWidth="1"/>
    <col min="2317" max="2317" width="29.7109375" style="4" customWidth="1"/>
    <col min="2318" max="2318" width="24.7109375" style="4" customWidth="1"/>
    <col min="2319" max="2319" width="19.42578125" style="4" customWidth="1"/>
    <col min="2320" max="2320" width="8.5703125" style="4"/>
    <col min="2321" max="2321" width="12" style="4" customWidth="1"/>
    <col min="2322" max="2322" width="11.42578125" style="4" customWidth="1"/>
    <col min="2323" max="2324" width="12" style="4" customWidth="1"/>
    <col min="2325" max="2560" width="8.5703125" style="4"/>
    <col min="2561" max="2561" width="20" style="4" customWidth="1"/>
    <col min="2562" max="2562" width="18.28515625" style="4" customWidth="1"/>
    <col min="2563" max="2563" width="15.28515625" style="4" customWidth="1"/>
    <col min="2564" max="2564" width="17.7109375" style="4" customWidth="1"/>
    <col min="2565" max="2565" width="14.28515625" style="4" bestFit="1" customWidth="1"/>
    <col min="2566" max="2566" width="12.7109375" style="4" customWidth="1"/>
    <col min="2567" max="2567" width="18.28515625" style="4" customWidth="1"/>
    <col min="2568" max="2568" width="24.5703125" style="4" customWidth="1"/>
    <col min="2569" max="2569" width="11.7109375" style="4" customWidth="1"/>
    <col min="2570" max="2570" width="12.7109375" style="4" customWidth="1"/>
    <col min="2571" max="2571" width="17.7109375" style="4" customWidth="1"/>
    <col min="2572" max="2572" width="16.7109375" style="4" customWidth="1"/>
    <col min="2573" max="2573" width="29.7109375" style="4" customWidth="1"/>
    <col min="2574" max="2574" width="24.7109375" style="4" customWidth="1"/>
    <col min="2575" max="2575" width="19.42578125" style="4" customWidth="1"/>
    <col min="2576" max="2576" width="8.5703125" style="4"/>
    <col min="2577" max="2577" width="12" style="4" customWidth="1"/>
    <col min="2578" max="2578" width="11.42578125" style="4" customWidth="1"/>
    <col min="2579" max="2580" width="12" style="4" customWidth="1"/>
    <col min="2581" max="2816" width="8.5703125" style="4"/>
    <col min="2817" max="2817" width="20" style="4" customWidth="1"/>
    <col min="2818" max="2818" width="18.28515625" style="4" customWidth="1"/>
    <col min="2819" max="2819" width="15.28515625" style="4" customWidth="1"/>
    <col min="2820" max="2820" width="17.7109375" style="4" customWidth="1"/>
    <col min="2821" max="2821" width="14.28515625" style="4" bestFit="1" customWidth="1"/>
    <col min="2822" max="2822" width="12.7109375" style="4" customWidth="1"/>
    <col min="2823" max="2823" width="18.28515625" style="4" customWidth="1"/>
    <col min="2824" max="2824" width="24.5703125" style="4" customWidth="1"/>
    <col min="2825" max="2825" width="11.7109375" style="4" customWidth="1"/>
    <col min="2826" max="2826" width="12.7109375" style="4" customWidth="1"/>
    <col min="2827" max="2827" width="17.7109375" style="4" customWidth="1"/>
    <col min="2828" max="2828" width="16.7109375" style="4" customWidth="1"/>
    <col min="2829" max="2829" width="29.7109375" style="4" customWidth="1"/>
    <col min="2830" max="2830" width="24.7109375" style="4" customWidth="1"/>
    <col min="2831" max="2831" width="19.42578125" style="4" customWidth="1"/>
    <col min="2832" max="2832" width="8.5703125" style="4"/>
    <col min="2833" max="2833" width="12" style="4" customWidth="1"/>
    <col min="2834" max="2834" width="11.42578125" style="4" customWidth="1"/>
    <col min="2835" max="2836" width="12" style="4" customWidth="1"/>
    <col min="2837" max="3072" width="8.5703125" style="4"/>
    <col min="3073" max="3073" width="20" style="4" customWidth="1"/>
    <col min="3074" max="3074" width="18.28515625" style="4" customWidth="1"/>
    <col min="3075" max="3075" width="15.28515625" style="4" customWidth="1"/>
    <col min="3076" max="3076" width="17.7109375" style="4" customWidth="1"/>
    <col min="3077" max="3077" width="14.28515625" style="4" bestFit="1" customWidth="1"/>
    <col min="3078" max="3078" width="12.7109375" style="4" customWidth="1"/>
    <col min="3079" max="3079" width="18.28515625" style="4" customWidth="1"/>
    <col min="3080" max="3080" width="24.5703125" style="4" customWidth="1"/>
    <col min="3081" max="3081" width="11.7109375" style="4" customWidth="1"/>
    <col min="3082" max="3082" width="12.7109375" style="4" customWidth="1"/>
    <col min="3083" max="3083" width="17.7109375" style="4" customWidth="1"/>
    <col min="3084" max="3084" width="16.7109375" style="4" customWidth="1"/>
    <col min="3085" max="3085" width="29.7109375" style="4" customWidth="1"/>
    <col min="3086" max="3086" width="24.7109375" style="4" customWidth="1"/>
    <col min="3087" max="3087" width="19.42578125" style="4" customWidth="1"/>
    <col min="3088" max="3088" width="8.5703125" style="4"/>
    <col min="3089" max="3089" width="12" style="4" customWidth="1"/>
    <col min="3090" max="3090" width="11.42578125" style="4" customWidth="1"/>
    <col min="3091" max="3092" width="12" style="4" customWidth="1"/>
    <col min="3093" max="3328" width="8.5703125" style="4"/>
    <col min="3329" max="3329" width="20" style="4" customWidth="1"/>
    <col min="3330" max="3330" width="18.28515625" style="4" customWidth="1"/>
    <col min="3331" max="3331" width="15.28515625" style="4" customWidth="1"/>
    <col min="3332" max="3332" width="17.7109375" style="4" customWidth="1"/>
    <col min="3333" max="3333" width="14.28515625" style="4" bestFit="1" customWidth="1"/>
    <col min="3334" max="3334" width="12.7109375" style="4" customWidth="1"/>
    <col min="3335" max="3335" width="18.28515625" style="4" customWidth="1"/>
    <col min="3336" max="3336" width="24.5703125" style="4" customWidth="1"/>
    <col min="3337" max="3337" width="11.7109375" style="4" customWidth="1"/>
    <col min="3338" max="3338" width="12.7109375" style="4" customWidth="1"/>
    <col min="3339" max="3339" width="17.7109375" style="4" customWidth="1"/>
    <col min="3340" max="3340" width="16.7109375" style="4" customWidth="1"/>
    <col min="3341" max="3341" width="29.7109375" style="4" customWidth="1"/>
    <col min="3342" max="3342" width="24.7109375" style="4" customWidth="1"/>
    <col min="3343" max="3343" width="19.42578125" style="4" customWidth="1"/>
    <col min="3344" max="3344" width="8.5703125" style="4"/>
    <col min="3345" max="3345" width="12" style="4" customWidth="1"/>
    <col min="3346" max="3346" width="11.42578125" style="4" customWidth="1"/>
    <col min="3347" max="3348" width="12" style="4" customWidth="1"/>
    <col min="3349" max="3584" width="8.5703125" style="4"/>
    <col min="3585" max="3585" width="20" style="4" customWidth="1"/>
    <col min="3586" max="3586" width="18.28515625" style="4" customWidth="1"/>
    <col min="3587" max="3587" width="15.28515625" style="4" customWidth="1"/>
    <col min="3588" max="3588" width="17.7109375" style="4" customWidth="1"/>
    <col min="3589" max="3589" width="14.28515625" style="4" bestFit="1" customWidth="1"/>
    <col min="3590" max="3590" width="12.7109375" style="4" customWidth="1"/>
    <col min="3591" max="3591" width="18.28515625" style="4" customWidth="1"/>
    <col min="3592" max="3592" width="24.5703125" style="4" customWidth="1"/>
    <col min="3593" max="3593" width="11.7109375" style="4" customWidth="1"/>
    <col min="3594" max="3594" width="12.7109375" style="4" customWidth="1"/>
    <col min="3595" max="3595" width="17.7109375" style="4" customWidth="1"/>
    <col min="3596" max="3596" width="16.7109375" style="4" customWidth="1"/>
    <col min="3597" max="3597" width="29.7109375" style="4" customWidth="1"/>
    <col min="3598" max="3598" width="24.7109375" style="4" customWidth="1"/>
    <col min="3599" max="3599" width="19.42578125" style="4" customWidth="1"/>
    <col min="3600" max="3600" width="8.5703125" style="4"/>
    <col min="3601" max="3601" width="12" style="4" customWidth="1"/>
    <col min="3602" max="3602" width="11.42578125" style="4" customWidth="1"/>
    <col min="3603" max="3604" width="12" style="4" customWidth="1"/>
    <col min="3605" max="3840" width="8.5703125" style="4"/>
    <col min="3841" max="3841" width="20" style="4" customWidth="1"/>
    <col min="3842" max="3842" width="18.28515625" style="4" customWidth="1"/>
    <col min="3843" max="3843" width="15.28515625" style="4" customWidth="1"/>
    <col min="3844" max="3844" width="17.7109375" style="4" customWidth="1"/>
    <col min="3845" max="3845" width="14.28515625" style="4" bestFit="1" customWidth="1"/>
    <col min="3846" max="3846" width="12.7109375" style="4" customWidth="1"/>
    <col min="3847" max="3847" width="18.28515625" style="4" customWidth="1"/>
    <col min="3848" max="3848" width="24.5703125" style="4" customWidth="1"/>
    <col min="3849" max="3849" width="11.7109375" style="4" customWidth="1"/>
    <col min="3850" max="3850" width="12.7109375" style="4" customWidth="1"/>
    <col min="3851" max="3851" width="17.7109375" style="4" customWidth="1"/>
    <col min="3852" max="3852" width="16.7109375" style="4" customWidth="1"/>
    <col min="3853" max="3853" width="29.7109375" style="4" customWidth="1"/>
    <col min="3854" max="3854" width="24.7109375" style="4" customWidth="1"/>
    <col min="3855" max="3855" width="19.42578125" style="4" customWidth="1"/>
    <col min="3856" max="3856" width="8.5703125" style="4"/>
    <col min="3857" max="3857" width="12" style="4" customWidth="1"/>
    <col min="3858" max="3858" width="11.42578125" style="4" customWidth="1"/>
    <col min="3859" max="3860" width="12" style="4" customWidth="1"/>
    <col min="3861" max="4096" width="8.5703125" style="4"/>
    <col min="4097" max="4097" width="20" style="4" customWidth="1"/>
    <col min="4098" max="4098" width="18.28515625" style="4" customWidth="1"/>
    <col min="4099" max="4099" width="15.28515625" style="4" customWidth="1"/>
    <col min="4100" max="4100" width="17.7109375" style="4" customWidth="1"/>
    <col min="4101" max="4101" width="14.28515625" style="4" bestFit="1" customWidth="1"/>
    <col min="4102" max="4102" width="12.7109375" style="4" customWidth="1"/>
    <col min="4103" max="4103" width="18.28515625" style="4" customWidth="1"/>
    <col min="4104" max="4104" width="24.5703125" style="4" customWidth="1"/>
    <col min="4105" max="4105" width="11.7109375" style="4" customWidth="1"/>
    <col min="4106" max="4106" width="12.7109375" style="4" customWidth="1"/>
    <col min="4107" max="4107" width="17.7109375" style="4" customWidth="1"/>
    <col min="4108" max="4108" width="16.7109375" style="4" customWidth="1"/>
    <col min="4109" max="4109" width="29.7109375" style="4" customWidth="1"/>
    <col min="4110" max="4110" width="24.7109375" style="4" customWidth="1"/>
    <col min="4111" max="4111" width="19.42578125" style="4" customWidth="1"/>
    <col min="4112" max="4112" width="8.5703125" style="4"/>
    <col min="4113" max="4113" width="12" style="4" customWidth="1"/>
    <col min="4114" max="4114" width="11.42578125" style="4" customWidth="1"/>
    <col min="4115" max="4116" width="12" style="4" customWidth="1"/>
    <col min="4117" max="4352" width="8.5703125" style="4"/>
    <col min="4353" max="4353" width="20" style="4" customWidth="1"/>
    <col min="4354" max="4354" width="18.28515625" style="4" customWidth="1"/>
    <col min="4355" max="4355" width="15.28515625" style="4" customWidth="1"/>
    <col min="4356" max="4356" width="17.7109375" style="4" customWidth="1"/>
    <col min="4357" max="4357" width="14.28515625" style="4" bestFit="1" customWidth="1"/>
    <col min="4358" max="4358" width="12.7109375" style="4" customWidth="1"/>
    <col min="4359" max="4359" width="18.28515625" style="4" customWidth="1"/>
    <col min="4360" max="4360" width="24.5703125" style="4" customWidth="1"/>
    <col min="4361" max="4361" width="11.7109375" style="4" customWidth="1"/>
    <col min="4362" max="4362" width="12.7109375" style="4" customWidth="1"/>
    <col min="4363" max="4363" width="17.7109375" style="4" customWidth="1"/>
    <col min="4364" max="4364" width="16.7109375" style="4" customWidth="1"/>
    <col min="4365" max="4365" width="29.7109375" style="4" customWidth="1"/>
    <col min="4366" max="4366" width="24.7109375" style="4" customWidth="1"/>
    <col min="4367" max="4367" width="19.42578125" style="4" customWidth="1"/>
    <col min="4368" max="4368" width="8.5703125" style="4"/>
    <col min="4369" max="4369" width="12" style="4" customWidth="1"/>
    <col min="4370" max="4370" width="11.42578125" style="4" customWidth="1"/>
    <col min="4371" max="4372" width="12" style="4" customWidth="1"/>
    <col min="4373" max="4608" width="8.5703125" style="4"/>
    <col min="4609" max="4609" width="20" style="4" customWidth="1"/>
    <col min="4610" max="4610" width="18.28515625" style="4" customWidth="1"/>
    <col min="4611" max="4611" width="15.28515625" style="4" customWidth="1"/>
    <col min="4612" max="4612" width="17.7109375" style="4" customWidth="1"/>
    <col min="4613" max="4613" width="14.28515625" style="4" bestFit="1" customWidth="1"/>
    <col min="4614" max="4614" width="12.7109375" style="4" customWidth="1"/>
    <col min="4615" max="4615" width="18.28515625" style="4" customWidth="1"/>
    <col min="4616" max="4616" width="24.5703125" style="4" customWidth="1"/>
    <col min="4617" max="4617" width="11.7109375" style="4" customWidth="1"/>
    <col min="4618" max="4618" width="12.7109375" style="4" customWidth="1"/>
    <col min="4619" max="4619" width="17.7109375" style="4" customWidth="1"/>
    <col min="4620" max="4620" width="16.7109375" style="4" customWidth="1"/>
    <col min="4621" max="4621" width="29.7109375" style="4" customWidth="1"/>
    <col min="4622" max="4622" width="24.7109375" style="4" customWidth="1"/>
    <col min="4623" max="4623" width="19.42578125" style="4" customWidth="1"/>
    <col min="4624" max="4624" width="8.5703125" style="4"/>
    <col min="4625" max="4625" width="12" style="4" customWidth="1"/>
    <col min="4626" max="4626" width="11.42578125" style="4" customWidth="1"/>
    <col min="4627" max="4628" width="12" style="4" customWidth="1"/>
    <col min="4629" max="4864" width="8.5703125" style="4"/>
    <col min="4865" max="4865" width="20" style="4" customWidth="1"/>
    <col min="4866" max="4866" width="18.28515625" style="4" customWidth="1"/>
    <col min="4867" max="4867" width="15.28515625" style="4" customWidth="1"/>
    <col min="4868" max="4868" width="17.7109375" style="4" customWidth="1"/>
    <col min="4869" max="4869" width="14.28515625" style="4" bestFit="1" customWidth="1"/>
    <col min="4870" max="4870" width="12.7109375" style="4" customWidth="1"/>
    <col min="4871" max="4871" width="18.28515625" style="4" customWidth="1"/>
    <col min="4872" max="4872" width="24.5703125" style="4" customWidth="1"/>
    <col min="4873" max="4873" width="11.7109375" style="4" customWidth="1"/>
    <col min="4874" max="4874" width="12.7109375" style="4" customWidth="1"/>
    <col min="4875" max="4875" width="17.7109375" style="4" customWidth="1"/>
    <col min="4876" max="4876" width="16.7109375" style="4" customWidth="1"/>
    <col min="4877" max="4877" width="29.7109375" style="4" customWidth="1"/>
    <col min="4878" max="4878" width="24.7109375" style="4" customWidth="1"/>
    <col min="4879" max="4879" width="19.42578125" style="4" customWidth="1"/>
    <col min="4880" max="4880" width="8.5703125" style="4"/>
    <col min="4881" max="4881" width="12" style="4" customWidth="1"/>
    <col min="4882" max="4882" width="11.42578125" style="4" customWidth="1"/>
    <col min="4883" max="4884" width="12" style="4" customWidth="1"/>
    <col min="4885" max="5120" width="8.5703125" style="4"/>
    <col min="5121" max="5121" width="20" style="4" customWidth="1"/>
    <col min="5122" max="5122" width="18.28515625" style="4" customWidth="1"/>
    <col min="5123" max="5123" width="15.28515625" style="4" customWidth="1"/>
    <col min="5124" max="5124" width="17.7109375" style="4" customWidth="1"/>
    <col min="5125" max="5125" width="14.28515625" style="4" bestFit="1" customWidth="1"/>
    <col min="5126" max="5126" width="12.7109375" style="4" customWidth="1"/>
    <col min="5127" max="5127" width="18.28515625" style="4" customWidth="1"/>
    <col min="5128" max="5128" width="24.5703125" style="4" customWidth="1"/>
    <col min="5129" max="5129" width="11.7109375" style="4" customWidth="1"/>
    <col min="5130" max="5130" width="12.7109375" style="4" customWidth="1"/>
    <col min="5131" max="5131" width="17.7109375" style="4" customWidth="1"/>
    <col min="5132" max="5132" width="16.7109375" style="4" customWidth="1"/>
    <col min="5133" max="5133" width="29.7109375" style="4" customWidth="1"/>
    <col min="5134" max="5134" width="24.7109375" style="4" customWidth="1"/>
    <col min="5135" max="5135" width="19.42578125" style="4" customWidth="1"/>
    <col min="5136" max="5136" width="8.5703125" style="4"/>
    <col min="5137" max="5137" width="12" style="4" customWidth="1"/>
    <col min="5138" max="5138" width="11.42578125" style="4" customWidth="1"/>
    <col min="5139" max="5140" width="12" style="4" customWidth="1"/>
    <col min="5141" max="5376" width="8.5703125" style="4"/>
    <col min="5377" max="5377" width="20" style="4" customWidth="1"/>
    <col min="5378" max="5378" width="18.28515625" style="4" customWidth="1"/>
    <col min="5379" max="5379" width="15.28515625" style="4" customWidth="1"/>
    <col min="5380" max="5380" width="17.7109375" style="4" customWidth="1"/>
    <col min="5381" max="5381" width="14.28515625" style="4" bestFit="1" customWidth="1"/>
    <col min="5382" max="5382" width="12.7109375" style="4" customWidth="1"/>
    <col min="5383" max="5383" width="18.28515625" style="4" customWidth="1"/>
    <col min="5384" max="5384" width="24.5703125" style="4" customWidth="1"/>
    <col min="5385" max="5385" width="11.7109375" style="4" customWidth="1"/>
    <col min="5386" max="5386" width="12.7109375" style="4" customWidth="1"/>
    <col min="5387" max="5387" width="17.7109375" style="4" customWidth="1"/>
    <col min="5388" max="5388" width="16.7109375" style="4" customWidth="1"/>
    <col min="5389" max="5389" width="29.7109375" style="4" customWidth="1"/>
    <col min="5390" max="5390" width="24.7109375" style="4" customWidth="1"/>
    <col min="5391" max="5391" width="19.42578125" style="4" customWidth="1"/>
    <col min="5392" max="5392" width="8.5703125" style="4"/>
    <col min="5393" max="5393" width="12" style="4" customWidth="1"/>
    <col min="5394" max="5394" width="11.42578125" style="4" customWidth="1"/>
    <col min="5395" max="5396" width="12" style="4" customWidth="1"/>
    <col min="5397" max="5632" width="8.5703125" style="4"/>
    <col min="5633" max="5633" width="20" style="4" customWidth="1"/>
    <col min="5634" max="5634" width="18.28515625" style="4" customWidth="1"/>
    <col min="5635" max="5635" width="15.28515625" style="4" customWidth="1"/>
    <col min="5636" max="5636" width="17.7109375" style="4" customWidth="1"/>
    <col min="5637" max="5637" width="14.28515625" style="4" bestFit="1" customWidth="1"/>
    <col min="5638" max="5638" width="12.7109375" style="4" customWidth="1"/>
    <col min="5639" max="5639" width="18.28515625" style="4" customWidth="1"/>
    <col min="5640" max="5640" width="24.5703125" style="4" customWidth="1"/>
    <col min="5641" max="5641" width="11.7109375" style="4" customWidth="1"/>
    <col min="5642" max="5642" width="12.7109375" style="4" customWidth="1"/>
    <col min="5643" max="5643" width="17.7109375" style="4" customWidth="1"/>
    <col min="5644" max="5644" width="16.7109375" style="4" customWidth="1"/>
    <col min="5645" max="5645" width="29.7109375" style="4" customWidth="1"/>
    <col min="5646" max="5646" width="24.7109375" style="4" customWidth="1"/>
    <col min="5647" max="5647" width="19.42578125" style="4" customWidth="1"/>
    <col min="5648" max="5648" width="8.5703125" style="4"/>
    <col min="5649" max="5649" width="12" style="4" customWidth="1"/>
    <col min="5650" max="5650" width="11.42578125" style="4" customWidth="1"/>
    <col min="5651" max="5652" width="12" style="4" customWidth="1"/>
    <col min="5653" max="5888" width="8.5703125" style="4"/>
    <col min="5889" max="5889" width="20" style="4" customWidth="1"/>
    <col min="5890" max="5890" width="18.28515625" style="4" customWidth="1"/>
    <col min="5891" max="5891" width="15.28515625" style="4" customWidth="1"/>
    <col min="5892" max="5892" width="17.7109375" style="4" customWidth="1"/>
    <col min="5893" max="5893" width="14.28515625" style="4" bestFit="1" customWidth="1"/>
    <col min="5894" max="5894" width="12.7109375" style="4" customWidth="1"/>
    <col min="5895" max="5895" width="18.28515625" style="4" customWidth="1"/>
    <col min="5896" max="5896" width="24.5703125" style="4" customWidth="1"/>
    <col min="5897" max="5897" width="11.7109375" style="4" customWidth="1"/>
    <col min="5898" max="5898" width="12.7109375" style="4" customWidth="1"/>
    <col min="5899" max="5899" width="17.7109375" style="4" customWidth="1"/>
    <col min="5900" max="5900" width="16.7109375" style="4" customWidth="1"/>
    <col min="5901" max="5901" width="29.7109375" style="4" customWidth="1"/>
    <col min="5902" max="5902" width="24.7109375" style="4" customWidth="1"/>
    <col min="5903" max="5903" width="19.42578125" style="4" customWidth="1"/>
    <col min="5904" max="5904" width="8.5703125" style="4"/>
    <col min="5905" max="5905" width="12" style="4" customWidth="1"/>
    <col min="5906" max="5906" width="11.42578125" style="4" customWidth="1"/>
    <col min="5907" max="5908" width="12" style="4" customWidth="1"/>
    <col min="5909" max="6144" width="8.5703125" style="4"/>
    <col min="6145" max="6145" width="20" style="4" customWidth="1"/>
    <col min="6146" max="6146" width="18.28515625" style="4" customWidth="1"/>
    <col min="6147" max="6147" width="15.28515625" style="4" customWidth="1"/>
    <col min="6148" max="6148" width="17.7109375" style="4" customWidth="1"/>
    <col min="6149" max="6149" width="14.28515625" style="4" bestFit="1" customWidth="1"/>
    <col min="6150" max="6150" width="12.7109375" style="4" customWidth="1"/>
    <col min="6151" max="6151" width="18.28515625" style="4" customWidth="1"/>
    <col min="6152" max="6152" width="24.5703125" style="4" customWidth="1"/>
    <col min="6153" max="6153" width="11.7109375" style="4" customWidth="1"/>
    <col min="6154" max="6154" width="12.7109375" style="4" customWidth="1"/>
    <col min="6155" max="6155" width="17.7109375" style="4" customWidth="1"/>
    <col min="6156" max="6156" width="16.7109375" style="4" customWidth="1"/>
    <col min="6157" max="6157" width="29.7109375" style="4" customWidth="1"/>
    <col min="6158" max="6158" width="24.7109375" style="4" customWidth="1"/>
    <col min="6159" max="6159" width="19.42578125" style="4" customWidth="1"/>
    <col min="6160" max="6160" width="8.5703125" style="4"/>
    <col min="6161" max="6161" width="12" style="4" customWidth="1"/>
    <col min="6162" max="6162" width="11.42578125" style="4" customWidth="1"/>
    <col min="6163" max="6164" width="12" style="4" customWidth="1"/>
    <col min="6165" max="6400" width="8.5703125" style="4"/>
    <col min="6401" max="6401" width="20" style="4" customWidth="1"/>
    <col min="6402" max="6402" width="18.28515625" style="4" customWidth="1"/>
    <col min="6403" max="6403" width="15.28515625" style="4" customWidth="1"/>
    <col min="6404" max="6404" width="17.7109375" style="4" customWidth="1"/>
    <col min="6405" max="6405" width="14.28515625" style="4" bestFit="1" customWidth="1"/>
    <col min="6406" max="6406" width="12.7109375" style="4" customWidth="1"/>
    <col min="6407" max="6407" width="18.28515625" style="4" customWidth="1"/>
    <col min="6408" max="6408" width="24.5703125" style="4" customWidth="1"/>
    <col min="6409" max="6409" width="11.7109375" style="4" customWidth="1"/>
    <col min="6410" max="6410" width="12.7109375" style="4" customWidth="1"/>
    <col min="6411" max="6411" width="17.7109375" style="4" customWidth="1"/>
    <col min="6412" max="6412" width="16.7109375" style="4" customWidth="1"/>
    <col min="6413" max="6413" width="29.7109375" style="4" customWidth="1"/>
    <col min="6414" max="6414" width="24.7109375" style="4" customWidth="1"/>
    <col min="6415" max="6415" width="19.42578125" style="4" customWidth="1"/>
    <col min="6416" max="6416" width="8.5703125" style="4"/>
    <col min="6417" max="6417" width="12" style="4" customWidth="1"/>
    <col min="6418" max="6418" width="11.42578125" style="4" customWidth="1"/>
    <col min="6419" max="6420" width="12" style="4" customWidth="1"/>
    <col min="6421" max="6656" width="8.5703125" style="4"/>
    <col min="6657" max="6657" width="20" style="4" customWidth="1"/>
    <col min="6658" max="6658" width="18.28515625" style="4" customWidth="1"/>
    <col min="6659" max="6659" width="15.28515625" style="4" customWidth="1"/>
    <col min="6660" max="6660" width="17.7109375" style="4" customWidth="1"/>
    <col min="6661" max="6661" width="14.28515625" style="4" bestFit="1" customWidth="1"/>
    <col min="6662" max="6662" width="12.7109375" style="4" customWidth="1"/>
    <col min="6663" max="6663" width="18.28515625" style="4" customWidth="1"/>
    <col min="6664" max="6664" width="24.5703125" style="4" customWidth="1"/>
    <col min="6665" max="6665" width="11.7109375" style="4" customWidth="1"/>
    <col min="6666" max="6666" width="12.7109375" style="4" customWidth="1"/>
    <col min="6667" max="6667" width="17.7109375" style="4" customWidth="1"/>
    <col min="6668" max="6668" width="16.7109375" style="4" customWidth="1"/>
    <col min="6669" max="6669" width="29.7109375" style="4" customWidth="1"/>
    <col min="6670" max="6670" width="24.7109375" style="4" customWidth="1"/>
    <col min="6671" max="6671" width="19.42578125" style="4" customWidth="1"/>
    <col min="6672" max="6672" width="8.5703125" style="4"/>
    <col min="6673" max="6673" width="12" style="4" customWidth="1"/>
    <col min="6674" max="6674" width="11.42578125" style="4" customWidth="1"/>
    <col min="6675" max="6676" width="12" style="4" customWidth="1"/>
    <col min="6677" max="6912" width="8.5703125" style="4"/>
    <col min="6913" max="6913" width="20" style="4" customWidth="1"/>
    <col min="6914" max="6914" width="18.28515625" style="4" customWidth="1"/>
    <col min="6915" max="6915" width="15.28515625" style="4" customWidth="1"/>
    <col min="6916" max="6916" width="17.7109375" style="4" customWidth="1"/>
    <col min="6917" max="6917" width="14.28515625" style="4" bestFit="1" customWidth="1"/>
    <col min="6918" max="6918" width="12.7109375" style="4" customWidth="1"/>
    <col min="6919" max="6919" width="18.28515625" style="4" customWidth="1"/>
    <col min="6920" max="6920" width="24.5703125" style="4" customWidth="1"/>
    <col min="6921" max="6921" width="11.7109375" style="4" customWidth="1"/>
    <col min="6922" max="6922" width="12.7109375" style="4" customWidth="1"/>
    <col min="6923" max="6923" width="17.7109375" style="4" customWidth="1"/>
    <col min="6924" max="6924" width="16.7109375" style="4" customWidth="1"/>
    <col min="6925" max="6925" width="29.7109375" style="4" customWidth="1"/>
    <col min="6926" max="6926" width="24.7109375" style="4" customWidth="1"/>
    <col min="6927" max="6927" width="19.42578125" style="4" customWidth="1"/>
    <col min="6928" max="6928" width="8.5703125" style="4"/>
    <col min="6929" max="6929" width="12" style="4" customWidth="1"/>
    <col min="6930" max="6930" width="11.42578125" style="4" customWidth="1"/>
    <col min="6931" max="6932" width="12" style="4" customWidth="1"/>
    <col min="6933" max="7168" width="8.5703125" style="4"/>
    <col min="7169" max="7169" width="20" style="4" customWidth="1"/>
    <col min="7170" max="7170" width="18.28515625" style="4" customWidth="1"/>
    <col min="7171" max="7171" width="15.28515625" style="4" customWidth="1"/>
    <col min="7172" max="7172" width="17.7109375" style="4" customWidth="1"/>
    <col min="7173" max="7173" width="14.28515625" style="4" bestFit="1" customWidth="1"/>
    <col min="7174" max="7174" width="12.7109375" style="4" customWidth="1"/>
    <col min="7175" max="7175" width="18.28515625" style="4" customWidth="1"/>
    <col min="7176" max="7176" width="24.5703125" style="4" customWidth="1"/>
    <col min="7177" max="7177" width="11.7109375" style="4" customWidth="1"/>
    <col min="7178" max="7178" width="12.7109375" style="4" customWidth="1"/>
    <col min="7179" max="7179" width="17.7109375" style="4" customWidth="1"/>
    <col min="7180" max="7180" width="16.7109375" style="4" customWidth="1"/>
    <col min="7181" max="7181" width="29.7109375" style="4" customWidth="1"/>
    <col min="7182" max="7182" width="24.7109375" style="4" customWidth="1"/>
    <col min="7183" max="7183" width="19.42578125" style="4" customWidth="1"/>
    <col min="7184" max="7184" width="8.5703125" style="4"/>
    <col min="7185" max="7185" width="12" style="4" customWidth="1"/>
    <col min="7186" max="7186" width="11.42578125" style="4" customWidth="1"/>
    <col min="7187" max="7188" width="12" style="4" customWidth="1"/>
    <col min="7189" max="7424" width="8.5703125" style="4"/>
    <col min="7425" max="7425" width="20" style="4" customWidth="1"/>
    <col min="7426" max="7426" width="18.28515625" style="4" customWidth="1"/>
    <col min="7427" max="7427" width="15.28515625" style="4" customWidth="1"/>
    <col min="7428" max="7428" width="17.7109375" style="4" customWidth="1"/>
    <col min="7429" max="7429" width="14.28515625" style="4" bestFit="1" customWidth="1"/>
    <col min="7430" max="7430" width="12.7109375" style="4" customWidth="1"/>
    <col min="7431" max="7431" width="18.28515625" style="4" customWidth="1"/>
    <col min="7432" max="7432" width="24.5703125" style="4" customWidth="1"/>
    <col min="7433" max="7433" width="11.7109375" style="4" customWidth="1"/>
    <col min="7434" max="7434" width="12.7109375" style="4" customWidth="1"/>
    <col min="7435" max="7435" width="17.7109375" style="4" customWidth="1"/>
    <col min="7436" max="7436" width="16.7109375" style="4" customWidth="1"/>
    <col min="7437" max="7437" width="29.7109375" style="4" customWidth="1"/>
    <col min="7438" max="7438" width="24.7109375" style="4" customWidth="1"/>
    <col min="7439" max="7439" width="19.42578125" style="4" customWidth="1"/>
    <col min="7440" max="7440" width="8.5703125" style="4"/>
    <col min="7441" max="7441" width="12" style="4" customWidth="1"/>
    <col min="7442" max="7442" width="11.42578125" style="4" customWidth="1"/>
    <col min="7443" max="7444" width="12" style="4" customWidth="1"/>
    <col min="7445" max="7680" width="8.5703125" style="4"/>
    <col min="7681" max="7681" width="20" style="4" customWidth="1"/>
    <col min="7682" max="7682" width="18.28515625" style="4" customWidth="1"/>
    <col min="7683" max="7683" width="15.28515625" style="4" customWidth="1"/>
    <col min="7684" max="7684" width="17.7109375" style="4" customWidth="1"/>
    <col min="7685" max="7685" width="14.28515625" style="4" bestFit="1" customWidth="1"/>
    <col min="7686" max="7686" width="12.7109375" style="4" customWidth="1"/>
    <col min="7687" max="7687" width="18.28515625" style="4" customWidth="1"/>
    <col min="7688" max="7688" width="24.5703125" style="4" customWidth="1"/>
    <col min="7689" max="7689" width="11.7109375" style="4" customWidth="1"/>
    <col min="7690" max="7690" width="12.7109375" style="4" customWidth="1"/>
    <col min="7691" max="7691" width="17.7109375" style="4" customWidth="1"/>
    <col min="7692" max="7692" width="16.7109375" style="4" customWidth="1"/>
    <col min="7693" max="7693" width="29.7109375" style="4" customWidth="1"/>
    <col min="7694" max="7694" width="24.7109375" style="4" customWidth="1"/>
    <col min="7695" max="7695" width="19.42578125" style="4" customWidth="1"/>
    <col min="7696" max="7696" width="8.5703125" style="4"/>
    <col min="7697" max="7697" width="12" style="4" customWidth="1"/>
    <col min="7698" max="7698" width="11.42578125" style="4" customWidth="1"/>
    <col min="7699" max="7700" width="12" style="4" customWidth="1"/>
    <col min="7701" max="7936" width="8.5703125" style="4"/>
    <col min="7937" max="7937" width="20" style="4" customWidth="1"/>
    <col min="7938" max="7938" width="18.28515625" style="4" customWidth="1"/>
    <col min="7939" max="7939" width="15.28515625" style="4" customWidth="1"/>
    <col min="7940" max="7940" width="17.7109375" style="4" customWidth="1"/>
    <col min="7941" max="7941" width="14.28515625" style="4" bestFit="1" customWidth="1"/>
    <col min="7942" max="7942" width="12.7109375" style="4" customWidth="1"/>
    <col min="7943" max="7943" width="18.28515625" style="4" customWidth="1"/>
    <col min="7944" max="7944" width="24.5703125" style="4" customWidth="1"/>
    <col min="7945" max="7945" width="11.7109375" style="4" customWidth="1"/>
    <col min="7946" max="7946" width="12.7109375" style="4" customWidth="1"/>
    <col min="7947" max="7947" width="17.7109375" style="4" customWidth="1"/>
    <col min="7948" max="7948" width="16.7109375" style="4" customWidth="1"/>
    <col min="7949" max="7949" width="29.7109375" style="4" customWidth="1"/>
    <col min="7950" max="7950" width="24.7109375" style="4" customWidth="1"/>
    <col min="7951" max="7951" width="19.42578125" style="4" customWidth="1"/>
    <col min="7952" max="7952" width="8.5703125" style="4"/>
    <col min="7953" max="7953" width="12" style="4" customWidth="1"/>
    <col min="7954" max="7954" width="11.42578125" style="4" customWidth="1"/>
    <col min="7955" max="7956" width="12" style="4" customWidth="1"/>
    <col min="7957" max="8192" width="8.5703125" style="4"/>
    <col min="8193" max="8193" width="20" style="4" customWidth="1"/>
    <col min="8194" max="8194" width="18.28515625" style="4" customWidth="1"/>
    <col min="8195" max="8195" width="15.28515625" style="4" customWidth="1"/>
    <col min="8196" max="8196" width="17.7109375" style="4" customWidth="1"/>
    <col min="8197" max="8197" width="14.28515625" style="4" bestFit="1" customWidth="1"/>
    <col min="8198" max="8198" width="12.7109375" style="4" customWidth="1"/>
    <col min="8199" max="8199" width="18.28515625" style="4" customWidth="1"/>
    <col min="8200" max="8200" width="24.5703125" style="4" customWidth="1"/>
    <col min="8201" max="8201" width="11.7109375" style="4" customWidth="1"/>
    <col min="8202" max="8202" width="12.7109375" style="4" customWidth="1"/>
    <col min="8203" max="8203" width="17.7109375" style="4" customWidth="1"/>
    <col min="8204" max="8204" width="16.7109375" style="4" customWidth="1"/>
    <col min="8205" max="8205" width="29.7109375" style="4" customWidth="1"/>
    <col min="8206" max="8206" width="24.7109375" style="4" customWidth="1"/>
    <col min="8207" max="8207" width="19.42578125" style="4" customWidth="1"/>
    <col min="8208" max="8208" width="8.5703125" style="4"/>
    <col min="8209" max="8209" width="12" style="4" customWidth="1"/>
    <col min="8210" max="8210" width="11.42578125" style="4" customWidth="1"/>
    <col min="8211" max="8212" width="12" style="4" customWidth="1"/>
    <col min="8213" max="8448" width="8.5703125" style="4"/>
    <col min="8449" max="8449" width="20" style="4" customWidth="1"/>
    <col min="8450" max="8450" width="18.28515625" style="4" customWidth="1"/>
    <col min="8451" max="8451" width="15.28515625" style="4" customWidth="1"/>
    <col min="8452" max="8452" width="17.7109375" style="4" customWidth="1"/>
    <col min="8453" max="8453" width="14.28515625" style="4" bestFit="1" customWidth="1"/>
    <col min="8454" max="8454" width="12.7109375" style="4" customWidth="1"/>
    <col min="8455" max="8455" width="18.28515625" style="4" customWidth="1"/>
    <col min="8456" max="8456" width="24.5703125" style="4" customWidth="1"/>
    <col min="8457" max="8457" width="11.7109375" style="4" customWidth="1"/>
    <col min="8458" max="8458" width="12.7109375" style="4" customWidth="1"/>
    <col min="8459" max="8459" width="17.7109375" style="4" customWidth="1"/>
    <col min="8460" max="8460" width="16.7109375" style="4" customWidth="1"/>
    <col min="8461" max="8461" width="29.7109375" style="4" customWidth="1"/>
    <col min="8462" max="8462" width="24.7109375" style="4" customWidth="1"/>
    <col min="8463" max="8463" width="19.42578125" style="4" customWidth="1"/>
    <col min="8464" max="8464" width="8.5703125" style="4"/>
    <col min="8465" max="8465" width="12" style="4" customWidth="1"/>
    <col min="8466" max="8466" width="11.42578125" style="4" customWidth="1"/>
    <col min="8467" max="8468" width="12" style="4" customWidth="1"/>
    <col min="8469" max="8704" width="8.5703125" style="4"/>
    <col min="8705" max="8705" width="20" style="4" customWidth="1"/>
    <col min="8706" max="8706" width="18.28515625" style="4" customWidth="1"/>
    <col min="8707" max="8707" width="15.28515625" style="4" customWidth="1"/>
    <col min="8708" max="8708" width="17.7109375" style="4" customWidth="1"/>
    <col min="8709" max="8709" width="14.28515625" style="4" bestFit="1" customWidth="1"/>
    <col min="8710" max="8710" width="12.7109375" style="4" customWidth="1"/>
    <col min="8711" max="8711" width="18.28515625" style="4" customWidth="1"/>
    <col min="8712" max="8712" width="24.5703125" style="4" customWidth="1"/>
    <col min="8713" max="8713" width="11.7109375" style="4" customWidth="1"/>
    <col min="8714" max="8714" width="12.7109375" style="4" customWidth="1"/>
    <col min="8715" max="8715" width="17.7109375" style="4" customWidth="1"/>
    <col min="8716" max="8716" width="16.7109375" style="4" customWidth="1"/>
    <col min="8717" max="8717" width="29.7109375" style="4" customWidth="1"/>
    <col min="8718" max="8718" width="24.7109375" style="4" customWidth="1"/>
    <col min="8719" max="8719" width="19.42578125" style="4" customWidth="1"/>
    <col min="8720" max="8720" width="8.5703125" style="4"/>
    <col min="8721" max="8721" width="12" style="4" customWidth="1"/>
    <col min="8722" max="8722" width="11.42578125" style="4" customWidth="1"/>
    <col min="8723" max="8724" width="12" style="4" customWidth="1"/>
    <col min="8725" max="8960" width="8.5703125" style="4"/>
    <col min="8961" max="8961" width="20" style="4" customWidth="1"/>
    <col min="8962" max="8962" width="18.28515625" style="4" customWidth="1"/>
    <col min="8963" max="8963" width="15.28515625" style="4" customWidth="1"/>
    <col min="8964" max="8964" width="17.7109375" style="4" customWidth="1"/>
    <col min="8965" max="8965" width="14.28515625" style="4" bestFit="1" customWidth="1"/>
    <col min="8966" max="8966" width="12.7109375" style="4" customWidth="1"/>
    <col min="8967" max="8967" width="18.28515625" style="4" customWidth="1"/>
    <col min="8968" max="8968" width="24.5703125" style="4" customWidth="1"/>
    <col min="8969" max="8969" width="11.7109375" style="4" customWidth="1"/>
    <col min="8970" max="8970" width="12.7109375" style="4" customWidth="1"/>
    <col min="8971" max="8971" width="17.7109375" style="4" customWidth="1"/>
    <col min="8972" max="8972" width="16.7109375" style="4" customWidth="1"/>
    <col min="8973" max="8973" width="29.7109375" style="4" customWidth="1"/>
    <col min="8974" max="8974" width="24.7109375" style="4" customWidth="1"/>
    <col min="8975" max="8975" width="19.42578125" style="4" customWidth="1"/>
    <col min="8976" max="8976" width="8.5703125" style="4"/>
    <col min="8977" max="8977" width="12" style="4" customWidth="1"/>
    <col min="8978" max="8978" width="11.42578125" style="4" customWidth="1"/>
    <col min="8979" max="8980" width="12" style="4" customWidth="1"/>
    <col min="8981" max="9216" width="8.5703125" style="4"/>
    <col min="9217" max="9217" width="20" style="4" customWidth="1"/>
    <col min="9218" max="9218" width="18.28515625" style="4" customWidth="1"/>
    <col min="9219" max="9219" width="15.28515625" style="4" customWidth="1"/>
    <col min="9220" max="9220" width="17.7109375" style="4" customWidth="1"/>
    <col min="9221" max="9221" width="14.28515625" style="4" bestFit="1" customWidth="1"/>
    <col min="9222" max="9222" width="12.7109375" style="4" customWidth="1"/>
    <col min="9223" max="9223" width="18.28515625" style="4" customWidth="1"/>
    <col min="9224" max="9224" width="24.5703125" style="4" customWidth="1"/>
    <col min="9225" max="9225" width="11.7109375" style="4" customWidth="1"/>
    <col min="9226" max="9226" width="12.7109375" style="4" customWidth="1"/>
    <col min="9227" max="9227" width="17.7109375" style="4" customWidth="1"/>
    <col min="9228" max="9228" width="16.7109375" style="4" customWidth="1"/>
    <col min="9229" max="9229" width="29.7109375" style="4" customWidth="1"/>
    <col min="9230" max="9230" width="24.7109375" style="4" customWidth="1"/>
    <col min="9231" max="9231" width="19.42578125" style="4" customWidth="1"/>
    <col min="9232" max="9232" width="8.5703125" style="4"/>
    <col min="9233" max="9233" width="12" style="4" customWidth="1"/>
    <col min="9234" max="9234" width="11.42578125" style="4" customWidth="1"/>
    <col min="9235" max="9236" width="12" style="4" customWidth="1"/>
    <col min="9237" max="9472" width="8.5703125" style="4"/>
    <col min="9473" max="9473" width="20" style="4" customWidth="1"/>
    <col min="9474" max="9474" width="18.28515625" style="4" customWidth="1"/>
    <col min="9475" max="9475" width="15.28515625" style="4" customWidth="1"/>
    <col min="9476" max="9476" width="17.7109375" style="4" customWidth="1"/>
    <col min="9477" max="9477" width="14.28515625" style="4" bestFit="1" customWidth="1"/>
    <col min="9478" max="9478" width="12.7109375" style="4" customWidth="1"/>
    <col min="9479" max="9479" width="18.28515625" style="4" customWidth="1"/>
    <col min="9480" max="9480" width="24.5703125" style="4" customWidth="1"/>
    <col min="9481" max="9481" width="11.7109375" style="4" customWidth="1"/>
    <col min="9482" max="9482" width="12.7109375" style="4" customWidth="1"/>
    <col min="9483" max="9483" width="17.7109375" style="4" customWidth="1"/>
    <col min="9484" max="9484" width="16.7109375" style="4" customWidth="1"/>
    <col min="9485" max="9485" width="29.7109375" style="4" customWidth="1"/>
    <col min="9486" max="9486" width="24.7109375" style="4" customWidth="1"/>
    <col min="9487" max="9487" width="19.42578125" style="4" customWidth="1"/>
    <col min="9488" max="9488" width="8.5703125" style="4"/>
    <col min="9489" max="9489" width="12" style="4" customWidth="1"/>
    <col min="9490" max="9490" width="11.42578125" style="4" customWidth="1"/>
    <col min="9491" max="9492" width="12" style="4" customWidth="1"/>
    <col min="9493" max="9728" width="8.5703125" style="4"/>
    <col min="9729" max="9729" width="20" style="4" customWidth="1"/>
    <col min="9730" max="9730" width="18.28515625" style="4" customWidth="1"/>
    <col min="9731" max="9731" width="15.28515625" style="4" customWidth="1"/>
    <col min="9732" max="9732" width="17.7109375" style="4" customWidth="1"/>
    <col min="9733" max="9733" width="14.28515625" style="4" bestFit="1" customWidth="1"/>
    <col min="9734" max="9734" width="12.7109375" style="4" customWidth="1"/>
    <col min="9735" max="9735" width="18.28515625" style="4" customWidth="1"/>
    <col min="9736" max="9736" width="24.5703125" style="4" customWidth="1"/>
    <col min="9737" max="9737" width="11.7109375" style="4" customWidth="1"/>
    <col min="9738" max="9738" width="12.7109375" style="4" customWidth="1"/>
    <col min="9739" max="9739" width="17.7109375" style="4" customWidth="1"/>
    <col min="9740" max="9740" width="16.7109375" style="4" customWidth="1"/>
    <col min="9741" max="9741" width="29.7109375" style="4" customWidth="1"/>
    <col min="9742" max="9742" width="24.7109375" style="4" customWidth="1"/>
    <col min="9743" max="9743" width="19.42578125" style="4" customWidth="1"/>
    <col min="9744" max="9744" width="8.5703125" style="4"/>
    <col min="9745" max="9745" width="12" style="4" customWidth="1"/>
    <col min="9746" max="9746" width="11.42578125" style="4" customWidth="1"/>
    <col min="9747" max="9748" width="12" style="4" customWidth="1"/>
    <col min="9749" max="9984" width="8.5703125" style="4"/>
    <col min="9985" max="9985" width="20" style="4" customWidth="1"/>
    <col min="9986" max="9986" width="18.28515625" style="4" customWidth="1"/>
    <col min="9987" max="9987" width="15.28515625" style="4" customWidth="1"/>
    <col min="9988" max="9988" width="17.7109375" style="4" customWidth="1"/>
    <col min="9989" max="9989" width="14.28515625" style="4" bestFit="1" customWidth="1"/>
    <col min="9990" max="9990" width="12.7109375" style="4" customWidth="1"/>
    <col min="9991" max="9991" width="18.28515625" style="4" customWidth="1"/>
    <col min="9992" max="9992" width="24.5703125" style="4" customWidth="1"/>
    <col min="9993" max="9993" width="11.7109375" style="4" customWidth="1"/>
    <col min="9994" max="9994" width="12.7109375" style="4" customWidth="1"/>
    <col min="9995" max="9995" width="17.7109375" style="4" customWidth="1"/>
    <col min="9996" max="9996" width="16.7109375" style="4" customWidth="1"/>
    <col min="9997" max="9997" width="29.7109375" style="4" customWidth="1"/>
    <col min="9998" max="9998" width="24.7109375" style="4" customWidth="1"/>
    <col min="9999" max="9999" width="19.42578125" style="4" customWidth="1"/>
    <col min="10000" max="10000" width="8.5703125" style="4"/>
    <col min="10001" max="10001" width="12" style="4" customWidth="1"/>
    <col min="10002" max="10002" width="11.42578125" style="4" customWidth="1"/>
    <col min="10003" max="10004" width="12" style="4" customWidth="1"/>
    <col min="10005" max="10240" width="8.5703125" style="4"/>
    <col min="10241" max="10241" width="20" style="4" customWidth="1"/>
    <col min="10242" max="10242" width="18.28515625" style="4" customWidth="1"/>
    <col min="10243" max="10243" width="15.28515625" style="4" customWidth="1"/>
    <col min="10244" max="10244" width="17.7109375" style="4" customWidth="1"/>
    <col min="10245" max="10245" width="14.28515625" style="4" bestFit="1" customWidth="1"/>
    <col min="10246" max="10246" width="12.7109375" style="4" customWidth="1"/>
    <col min="10247" max="10247" width="18.28515625" style="4" customWidth="1"/>
    <col min="10248" max="10248" width="24.5703125" style="4" customWidth="1"/>
    <col min="10249" max="10249" width="11.7109375" style="4" customWidth="1"/>
    <col min="10250" max="10250" width="12.7109375" style="4" customWidth="1"/>
    <col min="10251" max="10251" width="17.7109375" style="4" customWidth="1"/>
    <col min="10252" max="10252" width="16.7109375" style="4" customWidth="1"/>
    <col min="10253" max="10253" width="29.7109375" style="4" customWidth="1"/>
    <col min="10254" max="10254" width="24.7109375" style="4" customWidth="1"/>
    <col min="10255" max="10255" width="19.42578125" style="4" customWidth="1"/>
    <col min="10256" max="10256" width="8.5703125" style="4"/>
    <col min="10257" max="10257" width="12" style="4" customWidth="1"/>
    <col min="10258" max="10258" width="11.42578125" style="4" customWidth="1"/>
    <col min="10259" max="10260" width="12" style="4" customWidth="1"/>
    <col min="10261" max="10496" width="8.5703125" style="4"/>
    <col min="10497" max="10497" width="20" style="4" customWidth="1"/>
    <col min="10498" max="10498" width="18.28515625" style="4" customWidth="1"/>
    <col min="10499" max="10499" width="15.28515625" style="4" customWidth="1"/>
    <col min="10500" max="10500" width="17.7109375" style="4" customWidth="1"/>
    <col min="10501" max="10501" width="14.28515625" style="4" bestFit="1" customWidth="1"/>
    <col min="10502" max="10502" width="12.7109375" style="4" customWidth="1"/>
    <col min="10503" max="10503" width="18.28515625" style="4" customWidth="1"/>
    <col min="10504" max="10504" width="24.5703125" style="4" customWidth="1"/>
    <col min="10505" max="10505" width="11.7109375" style="4" customWidth="1"/>
    <col min="10506" max="10506" width="12.7109375" style="4" customWidth="1"/>
    <col min="10507" max="10507" width="17.7109375" style="4" customWidth="1"/>
    <col min="10508" max="10508" width="16.7109375" style="4" customWidth="1"/>
    <col min="10509" max="10509" width="29.7109375" style="4" customWidth="1"/>
    <col min="10510" max="10510" width="24.7109375" style="4" customWidth="1"/>
    <col min="10511" max="10511" width="19.42578125" style="4" customWidth="1"/>
    <col min="10512" max="10512" width="8.5703125" style="4"/>
    <col min="10513" max="10513" width="12" style="4" customWidth="1"/>
    <col min="10514" max="10514" width="11.42578125" style="4" customWidth="1"/>
    <col min="10515" max="10516" width="12" style="4" customWidth="1"/>
    <col min="10517" max="10752" width="8.5703125" style="4"/>
    <col min="10753" max="10753" width="20" style="4" customWidth="1"/>
    <col min="10754" max="10754" width="18.28515625" style="4" customWidth="1"/>
    <col min="10755" max="10755" width="15.28515625" style="4" customWidth="1"/>
    <col min="10756" max="10756" width="17.7109375" style="4" customWidth="1"/>
    <col min="10757" max="10757" width="14.28515625" style="4" bestFit="1" customWidth="1"/>
    <col min="10758" max="10758" width="12.7109375" style="4" customWidth="1"/>
    <col min="10759" max="10759" width="18.28515625" style="4" customWidth="1"/>
    <col min="10760" max="10760" width="24.5703125" style="4" customWidth="1"/>
    <col min="10761" max="10761" width="11.7109375" style="4" customWidth="1"/>
    <col min="10762" max="10762" width="12.7109375" style="4" customWidth="1"/>
    <col min="10763" max="10763" width="17.7109375" style="4" customWidth="1"/>
    <col min="10764" max="10764" width="16.7109375" style="4" customWidth="1"/>
    <col min="10765" max="10765" width="29.7109375" style="4" customWidth="1"/>
    <col min="10766" max="10766" width="24.7109375" style="4" customWidth="1"/>
    <col min="10767" max="10767" width="19.42578125" style="4" customWidth="1"/>
    <col min="10768" max="10768" width="8.5703125" style="4"/>
    <col min="10769" max="10769" width="12" style="4" customWidth="1"/>
    <col min="10770" max="10770" width="11.42578125" style="4" customWidth="1"/>
    <col min="10771" max="10772" width="12" style="4" customWidth="1"/>
    <col min="10773" max="11008" width="8.5703125" style="4"/>
    <col min="11009" max="11009" width="20" style="4" customWidth="1"/>
    <col min="11010" max="11010" width="18.28515625" style="4" customWidth="1"/>
    <col min="11011" max="11011" width="15.28515625" style="4" customWidth="1"/>
    <col min="11012" max="11012" width="17.7109375" style="4" customWidth="1"/>
    <col min="11013" max="11013" width="14.28515625" style="4" bestFit="1" customWidth="1"/>
    <col min="11014" max="11014" width="12.7109375" style="4" customWidth="1"/>
    <col min="11015" max="11015" width="18.28515625" style="4" customWidth="1"/>
    <col min="11016" max="11016" width="24.5703125" style="4" customWidth="1"/>
    <col min="11017" max="11017" width="11.7109375" style="4" customWidth="1"/>
    <col min="11018" max="11018" width="12.7109375" style="4" customWidth="1"/>
    <col min="11019" max="11019" width="17.7109375" style="4" customWidth="1"/>
    <col min="11020" max="11020" width="16.7109375" style="4" customWidth="1"/>
    <col min="11021" max="11021" width="29.7109375" style="4" customWidth="1"/>
    <col min="11022" max="11022" width="24.7109375" style="4" customWidth="1"/>
    <col min="11023" max="11023" width="19.42578125" style="4" customWidth="1"/>
    <col min="11024" max="11024" width="8.5703125" style="4"/>
    <col min="11025" max="11025" width="12" style="4" customWidth="1"/>
    <col min="11026" max="11026" width="11.42578125" style="4" customWidth="1"/>
    <col min="11027" max="11028" width="12" style="4" customWidth="1"/>
    <col min="11029" max="11264" width="8.5703125" style="4"/>
    <col min="11265" max="11265" width="20" style="4" customWidth="1"/>
    <col min="11266" max="11266" width="18.28515625" style="4" customWidth="1"/>
    <col min="11267" max="11267" width="15.28515625" style="4" customWidth="1"/>
    <col min="11268" max="11268" width="17.7109375" style="4" customWidth="1"/>
    <col min="11269" max="11269" width="14.28515625" style="4" bestFit="1" customWidth="1"/>
    <col min="11270" max="11270" width="12.7109375" style="4" customWidth="1"/>
    <col min="11271" max="11271" width="18.28515625" style="4" customWidth="1"/>
    <col min="11272" max="11272" width="24.5703125" style="4" customWidth="1"/>
    <col min="11273" max="11273" width="11.7109375" style="4" customWidth="1"/>
    <col min="11274" max="11274" width="12.7109375" style="4" customWidth="1"/>
    <col min="11275" max="11275" width="17.7109375" style="4" customWidth="1"/>
    <col min="11276" max="11276" width="16.7109375" style="4" customWidth="1"/>
    <col min="11277" max="11277" width="29.7109375" style="4" customWidth="1"/>
    <col min="11278" max="11278" width="24.7109375" style="4" customWidth="1"/>
    <col min="11279" max="11279" width="19.42578125" style="4" customWidth="1"/>
    <col min="11280" max="11280" width="8.5703125" style="4"/>
    <col min="11281" max="11281" width="12" style="4" customWidth="1"/>
    <col min="11282" max="11282" width="11.42578125" style="4" customWidth="1"/>
    <col min="11283" max="11284" width="12" style="4" customWidth="1"/>
    <col min="11285" max="11520" width="8.5703125" style="4"/>
    <col min="11521" max="11521" width="20" style="4" customWidth="1"/>
    <col min="11522" max="11522" width="18.28515625" style="4" customWidth="1"/>
    <col min="11523" max="11523" width="15.28515625" style="4" customWidth="1"/>
    <col min="11524" max="11524" width="17.7109375" style="4" customWidth="1"/>
    <col min="11525" max="11525" width="14.28515625" style="4" bestFit="1" customWidth="1"/>
    <col min="11526" max="11526" width="12.7109375" style="4" customWidth="1"/>
    <col min="11527" max="11527" width="18.28515625" style="4" customWidth="1"/>
    <col min="11528" max="11528" width="24.5703125" style="4" customWidth="1"/>
    <col min="11529" max="11529" width="11.7109375" style="4" customWidth="1"/>
    <col min="11530" max="11530" width="12.7109375" style="4" customWidth="1"/>
    <col min="11531" max="11531" width="17.7109375" style="4" customWidth="1"/>
    <col min="11532" max="11532" width="16.7109375" style="4" customWidth="1"/>
    <col min="11533" max="11533" width="29.7109375" style="4" customWidth="1"/>
    <col min="11534" max="11534" width="24.7109375" style="4" customWidth="1"/>
    <col min="11535" max="11535" width="19.42578125" style="4" customWidth="1"/>
    <col min="11536" max="11536" width="8.5703125" style="4"/>
    <col min="11537" max="11537" width="12" style="4" customWidth="1"/>
    <col min="11538" max="11538" width="11.42578125" style="4" customWidth="1"/>
    <col min="11539" max="11540" width="12" style="4" customWidth="1"/>
    <col min="11541" max="11776" width="8.5703125" style="4"/>
    <col min="11777" max="11777" width="20" style="4" customWidth="1"/>
    <col min="11778" max="11778" width="18.28515625" style="4" customWidth="1"/>
    <col min="11779" max="11779" width="15.28515625" style="4" customWidth="1"/>
    <col min="11780" max="11780" width="17.7109375" style="4" customWidth="1"/>
    <col min="11781" max="11781" width="14.28515625" style="4" bestFit="1" customWidth="1"/>
    <col min="11782" max="11782" width="12.7109375" style="4" customWidth="1"/>
    <col min="11783" max="11783" width="18.28515625" style="4" customWidth="1"/>
    <col min="11784" max="11784" width="24.5703125" style="4" customWidth="1"/>
    <col min="11785" max="11785" width="11.7109375" style="4" customWidth="1"/>
    <col min="11786" max="11786" width="12.7109375" style="4" customWidth="1"/>
    <col min="11787" max="11787" width="17.7109375" style="4" customWidth="1"/>
    <col min="11788" max="11788" width="16.7109375" style="4" customWidth="1"/>
    <col min="11789" max="11789" width="29.7109375" style="4" customWidth="1"/>
    <col min="11790" max="11790" width="24.7109375" style="4" customWidth="1"/>
    <col min="11791" max="11791" width="19.42578125" style="4" customWidth="1"/>
    <col min="11792" max="11792" width="8.5703125" style="4"/>
    <col min="11793" max="11793" width="12" style="4" customWidth="1"/>
    <col min="11794" max="11794" width="11.42578125" style="4" customWidth="1"/>
    <col min="11795" max="11796" width="12" style="4" customWidth="1"/>
    <col min="11797" max="12032" width="8.5703125" style="4"/>
    <col min="12033" max="12033" width="20" style="4" customWidth="1"/>
    <col min="12034" max="12034" width="18.28515625" style="4" customWidth="1"/>
    <col min="12035" max="12035" width="15.28515625" style="4" customWidth="1"/>
    <col min="12036" max="12036" width="17.7109375" style="4" customWidth="1"/>
    <col min="12037" max="12037" width="14.28515625" style="4" bestFit="1" customWidth="1"/>
    <col min="12038" max="12038" width="12.7109375" style="4" customWidth="1"/>
    <col min="12039" max="12039" width="18.28515625" style="4" customWidth="1"/>
    <col min="12040" max="12040" width="24.5703125" style="4" customWidth="1"/>
    <col min="12041" max="12041" width="11.7109375" style="4" customWidth="1"/>
    <col min="12042" max="12042" width="12.7109375" style="4" customWidth="1"/>
    <col min="12043" max="12043" width="17.7109375" style="4" customWidth="1"/>
    <col min="12044" max="12044" width="16.7109375" style="4" customWidth="1"/>
    <col min="12045" max="12045" width="29.7109375" style="4" customWidth="1"/>
    <col min="12046" max="12046" width="24.7109375" style="4" customWidth="1"/>
    <col min="12047" max="12047" width="19.42578125" style="4" customWidth="1"/>
    <col min="12048" max="12048" width="8.5703125" style="4"/>
    <col min="12049" max="12049" width="12" style="4" customWidth="1"/>
    <col min="12050" max="12050" width="11.42578125" style="4" customWidth="1"/>
    <col min="12051" max="12052" width="12" style="4" customWidth="1"/>
    <col min="12053" max="12288" width="8.5703125" style="4"/>
    <col min="12289" max="12289" width="20" style="4" customWidth="1"/>
    <col min="12290" max="12290" width="18.28515625" style="4" customWidth="1"/>
    <col min="12291" max="12291" width="15.28515625" style="4" customWidth="1"/>
    <col min="12292" max="12292" width="17.7109375" style="4" customWidth="1"/>
    <col min="12293" max="12293" width="14.28515625" style="4" bestFit="1" customWidth="1"/>
    <col min="12294" max="12294" width="12.7109375" style="4" customWidth="1"/>
    <col min="12295" max="12295" width="18.28515625" style="4" customWidth="1"/>
    <col min="12296" max="12296" width="24.5703125" style="4" customWidth="1"/>
    <col min="12297" max="12297" width="11.7109375" style="4" customWidth="1"/>
    <col min="12298" max="12298" width="12.7109375" style="4" customWidth="1"/>
    <col min="12299" max="12299" width="17.7109375" style="4" customWidth="1"/>
    <col min="12300" max="12300" width="16.7109375" style="4" customWidth="1"/>
    <col min="12301" max="12301" width="29.7109375" style="4" customWidth="1"/>
    <col min="12302" max="12302" width="24.7109375" style="4" customWidth="1"/>
    <col min="12303" max="12303" width="19.42578125" style="4" customWidth="1"/>
    <col min="12304" max="12304" width="8.5703125" style="4"/>
    <col min="12305" max="12305" width="12" style="4" customWidth="1"/>
    <col min="12306" max="12306" width="11.42578125" style="4" customWidth="1"/>
    <col min="12307" max="12308" width="12" style="4" customWidth="1"/>
    <col min="12309" max="12544" width="8.5703125" style="4"/>
    <col min="12545" max="12545" width="20" style="4" customWidth="1"/>
    <col min="12546" max="12546" width="18.28515625" style="4" customWidth="1"/>
    <col min="12547" max="12547" width="15.28515625" style="4" customWidth="1"/>
    <col min="12548" max="12548" width="17.7109375" style="4" customWidth="1"/>
    <col min="12549" max="12549" width="14.28515625" style="4" bestFit="1" customWidth="1"/>
    <col min="12550" max="12550" width="12.7109375" style="4" customWidth="1"/>
    <col min="12551" max="12551" width="18.28515625" style="4" customWidth="1"/>
    <col min="12552" max="12552" width="24.5703125" style="4" customWidth="1"/>
    <col min="12553" max="12553" width="11.7109375" style="4" customWidth="1"/>
    <col min="12554" max="12554" width="12.7109375" style="4" customWidth="1"/>
    <col min="12555" max="12555" width="17.7109375" style="4" customWidth="1"/>
    <col min="12556" max="12556" width="16.7109375" style="4" customWidth="1"/>
    <col min="12557" max="12557" width="29.7109375" style="4" customWidth="1"/>
    <col min="12558" max="12558" width="24.7109375" style="4" customWidth="1"/>
    <col min="12559" max="12559" width="19.42578125" style="4" customWidth="1"/>
    <col min="12560" max="12560" width="8.5703125" style="4"/>
    <col min="12561" max="12561" width="12" style="4" customWidth="1"/>
    <col min="12562" max="12562" width="11.42578125" style="4" customWidth="1"/>
    <col min="12563" max="12564" width="12" style="4" customWidth="1"/>
    <col min="12565" max="12800" width="8.5703125" style="4"/>
    <col min="12801" max="12801" width="20" style="4" customWidth="1"/>
    <col min="12802" max="12802" width="18.28515625" style="4" customWidth="1"/>
    <col min="12803" max="12803" width="15.28515625" style="4" customWidth="1"/>
    <col min="12804" max="12804" width="17.7109375" style="4" customWidth="1"/>
    <col min="12805" max="12805" width="14.28515625" style="4" bestFit="1" customWidth="1"/>
    <col min="12806" max="12806" width="12.7109375" style="4" customWidth="1"/>
    <col min="12807" max="12807" width="18.28515625" style="4" customWidth="1"/>
    <col min="12808" max="12808" width="24.5703125" style="4" customWidth="1"/>
    <col min="12809" max="12809" width="11.7109375" style="4" customWidth="1"/>
    <col min="12810" max="12810" width="12.7109375" style="4" customWidth="1"/>
    <col min="12811" max="12811" width="17.7109375" style="4" customWidth="1"/>
    <col min="12812" max="12812" width="16.7109375" style="4" customWidth="1"/>
    <col min="12813" max="12813" width="29.7109375" style="4" customWidth="1"/>
    <col min="12814" max="12814" width="24.7109375" style="4" customWidth="1"/>
    <col min="12815" max="12815" width="19.42578125" style="4" customWidth="1"/>
    <col min="12816" max="12816" width="8.5703125" style="4"/>
    <col min="12817" max="12817" width="12" style="4" customWidth="1"/>
    <col min="12818" max="12818" width="11.42578125" style="4" customWidth="1"/>
    <col min="12819" max="12820" width="12" style="4" customWidth="1"/>
    <col min="12821" max="13056" width="8.5703125" style="4"/>
    <col min="13057" max="13057" width="20" style="4" customWidth="1"/>
    <col min="13058" max="13058" width="18.28515625" style="4" customWidth="1"/>
    <col min="13059" max="13059" width="15.28515625" style="4" customWidth="1"/>
    <col min="13060" max="13060" width="17.7109375" style="4" customWidth="1"/>
    <col min="13061" max="13061" width="14.28515625" style="4" bestFit="1" customWidth="1"/>
    <col min="13062" max="13062" width="12.7109375" style="4" customWidth="1"/>
    <col min="13063" max="13063" width="18.28515625" style="4" customWidth="1"/>
    <col min="13064" max="13064" width="24.5703125" style="4" customWidth="1"/>
    <col min="13065" max="13065" width="11.7109375" style="4" customWidth="1"/>
    <col min="13066" max="13066" width="12.7109375" style="4" customWidth="1"/>
    <col min="13067" max="13067" width="17.7109375" style="4" customWidth="1"/>
    <col min="13068" max="13068" width="16.7109375" style="4" customWidth="1"/>
    <col min="13069" max="13069" width="29.7109375" style="4" customWidth="1"/>
    <col min="13070" max="13070" width="24.7109375" style="4" customWidth="1"/>
    <col min="13071" max="13071" width="19.42578125" style="4" customWidth="1"/>
    <col min="13072" max="13072" width="8.5703125" style="4"/>
    <col min="13073" max="13073" width="12" style="4" customWidth="1"/>
    <col min="13074" max="13074" width="11.42578125" style="4" customWidth="1"/>
    <col min="13075" max="13076" width="12" style="4" customWidth="1"/>
    <col min="13077" max="13312" width="8.5703125" style="4"/>
    <col min="13313" max="13313" width="20" style="4" customWidth="1"/>
    <col min="13314" max="13314" width="18.28515625" style="4" customWidth="1"/>
    <col min="13315" max="13315" width="15.28515625" style="4" customWidth="1"/>
    <col min="13316" max="13316" width="17.7109375" style="4" customWidth="1"/>
    <col min="13317" max="13317" width="14.28515625" style="4" bestFit="1" customWidth="1"/>
    <col min="13318" max="13318" width="12.7109375" style="4" customWidth="1"/>
    <col min="13319" max="13319" width="18.28515625" style="4" customWidth="1"/>
    <col min="13320" max="13320" width="24.5703125" style="4" customWidth="1"/>
    <col min="13321" max="13321" width="11.7109375" style="4" customWidth="1"/>
    <col min="13322" max="13322" width="12.7109375" style="4" customWidth="1"/>
    <col min="13323" max="13323" width="17.7109375" style="4" customWidth="1"/>
    <col min="13324" max="13324" width="16.7109375" style="4" customWidth="1"/>
    <col min="13325" max="13325" width="29.7109375" style="4" customWidth="1"/>
    <col min="13326" max="13326" width="24.7109375" style="4" customWidth="1"/>
    <col min="13327" max="13327" width="19.42578125" style="4" customWidth="1"/>
    <col min="13328" max="13328" width="8.5703125" style="4"/>
    <col min="13329" max="13329" width="12" style="4" customWidth="1"/>
    <col min="13330" max="13330" width="11.42578125" style="4" customWidth="1"/>
    <col min="13331" max="13332" width="12" style="4" customWidth="1"/>
    <col min="13333" max="13568" width="8.5703125" style="4"/>
    <col min="13569" max="13569" width="20" style="4" customWidth="1"/>
    <col min="13570" max="13570" width="18.28515625" style="4" customWidth="1"/>
    <col min="13571" max="13571" width="15.28515625" style="4" customWidth="1"/>
    <col min="13572" max="13572" width="17.7109375" style="4" customWidth="1"/>
    <col min="13573" max="13573" width="14.28515625" style="4" bestFit="1" customWidth="1"/>
    <col min="13574" max="13574" width="12.7109375" style="4" customWidth="1"/>
    <col min="13575" max="13575" width="18.28515625" style="4" customWidth="1"/>
    <col min="13576" max="13576" width="24.5703125" style="4" customWidth="1"/>
    <col min="13577" max="13577" width="11.7109375" style="4" customWidth="1"/>
    <col min="13578" max="13578" width="12.7109375" style="4" customWidth="1"/>
    <col min="13579" max="13579" width="17.7109375" style="4" customWidth="1"/>
    <col min="13580" max="13580" width="16.7109375" style="4" customWidth="1"/>
    <col min="13581" max="13581" width="29.7109375" style="4" customWidth="1"/>
    <col min="13582" max="13582" width="24.7109375" style="4" customWidth="1"/>
    <col min="13583" max="13583" width="19.42578125" style="4" customWidth="1"/>
    <col min="13584" max="13584" width="8.5703125" style="4"/>
    <col min="13585" max="13585" width="12" style="4" customWidth="1"/>
    <col min="13586" max="13586" width="11.42578125" style="4" customWidth="1"/>
    <col min="13587" max="13588" width="12" style="4" customWidth="1"/>
    <col min="13589" max="13824" width="8.5703125" style="4"/>
    <col min="13825" max="13825" width="20" style="4" customWidth="1"/>
    <col min="13826" max="13826" width="18.28515625" style="4" customWidth="1"/>
    <col min="13827" max="13827" width="15.28515625" style="4" customWidth="1"/>
    <col min="13828" max="13828" width="17.7109375" style="4" customWidth="1"/>
    <col min="13829" max="13829" width="14.28515625" style="4" bestFit="1" customWidth="1"/>
    <col min="13830" max="13830" width="12.7109375" style="4" customWidth="1"/>
    <col min="13831" max="13831" width="18.28515625" style="4" customWidth="1"/>
    <col min="13832" max="13832" width="24.5703125" style="4" customWidth="1"/>
    <col min="13833" max="13833" width="11.7109375" style="4" customWidth="1"/>
    <col min="13834" max="13834" width="12.7109375" style="4" customWidth="1"/>
    <col min="13835" max="13835" width="17.7109375" style="4" customWidth="1"/>
    <col min="13836" max="13836" width="16.7109375" style="4" customWidth="1"/>
    <col min="13837" max="13837" width="29.7109375" style="4" customWidth="1"/>
    <col min="13838" max="13838" width="24.7109375" style="4" customWidth="1"/>
    <col min="13839" max="13839" width="19.42578125" style="4" customWidth="1"/>
    <col min="13840" max="13840" width="8.5703125" style="4"/>
    <col min="13841" max="13841" width="12" style="4" customWidth="1"/>
    <col min="13842" max="13842" width="11.42578125" style="4" customWidth="1"/>
    <col min="13843" max="13844" width="12" style="4" customWidth="1"/>
    <col min="13845" max="14080" width="8.5703125" style="4"/>
    <col min="14081" max="14081" width="20" style="4" customWidth="1"/>
    <col min="14082" max="14082" width="18.28515625" style="4" customWidth="1"/>
    <col min="14083" max="14083" width="15.28515625" style="4" customWidth="1"/>
    <col min="14084" max="14084" width="17.7109375" style="4" customWidth="1"/>
    <col min="14085" max="14085" width="14.28515625" style="4" bestFit="1" customWidth="1"/>
    <col min="14086" max="14086" width="12.7109375" style="4" customWidth="1"/>
    <col min="14087" max="14087" width="18.28515625" style="4" customWidth="1"/>
    <col min="14088" max="14088" width="24.5703125" style="4" customWidth="1"/>
    <col min="14089" max="14089" width="11.7109375" style="4" customWidth="1"/>
    <col min="14090" max="14090" width="12.7109375" style="4" customWidth="1"/>
    <col min="14091" max="14091" width="17.7109375" style="4" customWidth="1"/>
    <col min="14092" max="14092" width="16.7109375" style="4" customWidth="1"/>
    <col min="14093" max="14093" width="29.7109375" style="4" customWidth="1"/>
    <col min="14094" max="14094" width="24.7109375" style="4" customWidth="1"/>
    <col min="14095" max="14095" width="19.42578125" style="4" customWidth="1"/>
    <col min="14096" max="14096" width="8.5703125" style="4"/>
    <col min="14097" max="14097" width="12" style="4" customWidth="1"/>
    <col min="14098" max="14098" width="11.42578125" style="4" customWidth="1"/>
    <col min="14099" max="14100" width="12" style="4" customWidth="1"/>
    <col min="14101" max="14336" width="8.5703125" style="4"/>
    <col min="14337" max="14337" width="20" style="4" customWidth="1"/>
    <col min="14338" max="14338" width="18.28515625" style="4" customWidth="1"/>
    <col min="14339" max="14339" width="15.28515625" style="4" customWidth="1"/>
    <col min="14340" max="14340" width="17.7109375" style="4" customWidth="1"/>
    <col min="14341" max="14341" width="14.28515625" style="4" bestFit="1" customWidth="1"/>
    <col min="14342" max="14342" width="12.7109375" style="4" customWidth="1"/>
    <col min="14343" max="14343" width="18.28515625" style="4" customWidth="1"/>
    <col min="14344" max="14344" width="24.5703125" style="4" customWidth="1"/>
    <col min="14345" max="14345" width="11.7109375" style="4" customWidth="1"/>
    <col min="14346" max="14346" width="12.7109375" style="4" customWidth="1"/>
    <col min="14347" max="14347" width="17.7109375" style="4" customWidth="1"/>
    <col min="14348" max="14348" width="16.7109375" style="4" customWidth="1"/>
    <col min="14349" max="14349" width="29.7109375" style="4" customWidth="1"/>
    <col min="14350" max="14350" width="24.7109375" style="4" customWidth="1"/>
    <col min="14351" max="14351" width="19.42578125" style="4" customWidth="1"/>
    <col min="14352" max="14352" width="8.5703125" style="4"/>
    <col min="14353" max="14353" width="12" style="4" customWidth="1"/>
    <col min="14354" max="14354" width="11.42578125" style="4" customWidth="1"/>
    <col min="14355" max="14356" width="12" style="4" customWidth="1"/>
    <col min="14357" max="14592" width="8.5703125" style="4"/>
    <col min="14593" max="14593" width="20" style="4" customWidth="1"/>
    <col min="14594" max="14594" width="18.28515625" style="4" customWidth="1"/>
    <col min="14595" max="14595" width="15.28515625" style="4" customWidth="1"/>
    <col min="14596" max="14596" width="17.7109375" style="4" customWidth="1"/>
    <col min="14597" max="14597" width="14.28515625" style="4" bestFit="1" customWidth="1"/>
    <col min="14598" max="14598" width="12.7109375" style="4" customWidth="1"/>
    <col min="14599" max="14599" width="18.28515625" style="4" customWidth="1"/>
    <col min="14600" max="14600" width="24.5703125" style="4" customWidth="1"/>
    <col min="14601" max="14601" width="11.7109375" style="4" customWidth="1"/>
    <col min="14602" max="14602" width="12.7109375" style="4" customWidth="1"/>
    <col min="14603" max="14603" width="17.7109375" style="4" customWidth="1"/>
    <col min="14604" max="14604" width="16.7109375" style="4" customWidth="1"/>
    <col min="14605" max="14605" width="29.7109375" style="4" customWidth="1"/>
    <col min="14606" max="14606" width="24.7109375" style="4" customWidth="1"/>
    <col min="14607" max="14607" width="19.42578125" style="4" customWidth="1"/>
    <col min="14608" max="14608" width="8.5703125" style="4"/>
    <col min="14609" max="14609" width="12" style="4" customWidth="1"/>
    <col min="14610" max="14610" width="11.42578125" style="4" customWidth="1"/>
    <col min="14611" max="14612" width="12" style="4" customWidth="1"/>
    <col min="14613" max="14848" width="8.5703125" style="4"/>
    <col min="14849" max="14849" width="20" style="4" customWidth="1"/>
    <col min="14850" max="14850" width="18.28515625" style="4" customWidth="1"/>
    <col min="14851" max="14851" width="15.28515625" style="4" customWidth="1"/>
    <col min="14852" max="14852" width="17.7109375" style="4" customWidth="1"/>
    <col min="14853" max="14853" width="14.28515625" style="4" bestFit="1" customWidth="1"/>
    <col min="14854" max="14854" width="12.7109375" style="4" customWidth="1"/>
    <col min="14855" max="14855" width="18.28515625" style="4" customWidth="1"/>
    <col min="14856" max="14856" width="24.5703125" style="4" customWidth="1"/>
    <col min="14857" max="14857" width="11.7109375" style="4" customWidth="1"/>
    <col min="14858" max="14858" width="12.7109375" style="4" customWidth="1"/>
    <col min="14859" max="14859" width="17.7109375" style="4" customWidth="1"/>
    <col min="14860" max="14860" width="16.7109375" style="4" customWidth="1"/>
    <col min="14861" max="14861" width="29.7109375" style="4" customWidth="1"/>
    <col min="14862" max="14862" width="24.7109375" style="4" customWidth="1"/>
    <col min="14863" max="14863" width="19.42578125" style="4" customWidth="1"/>
    <col min="14864" max="14864" width="8.5703125" style="4"/>
    <col min="14865" max="14865" width="12" style="4" customWidth="1"/>
    <col min="14866" max="14866" width="11.42578125" style="4" customWidth="1"/>
    <col min="14867" max="14868" width="12" style="4" customWidth="1"/>
    <col min="14869" max="15104" width="8.5703125" style="4"/>
    <col min="15105" max="15105" width="20" style="4" customWidth="1"/>
    <col min="15106" max="15106" width="18.28515625" style="4" customWidth="1"/>
    <col min="15107" max="15107" width="15.28515625" style="4" customWidth="1"/>
    <col min="15108" max="15108" width="17.7109375" style="4" customWidth="1"/>
    <col min="15109" max="15109" width="14.28515625" style="4" bestFit="1" customWidth="1"/>
    <col min="15110" max="15110" width="12.7109375" style="4" customWidth="1"/>
    <col min="15111" max="15111" width="18.28515625" style="4" customWidth="1"/>
    <col min="15112" max="15112" width="24.5703125" style="4" customWidth="1"/>
    <col min="15113" max="15113" width="11.7109375" style="4" customWidth="1"/>
    <col min="15114" max="15114" width="12.7109375" style="4" customWidth="1"/>
    <col min="15115" max="15115" width="17.7109375" style="4" customWidth="1"/>
    <col min="15116" max="15116" width="16.7109375" style="4" customWidth="1"/>
    <col min="15117" max="15117" width="29.7109375" style="4" customWidth="1"/>
    <col min="15118" max="15118" width="24.7109375" style="4" customWidth="1"/>
    <col min="15119" max="15119" width="19.42578125" style="4" customWidth="1"/>
    <col min="15120" max="15120" width="8.5703125" style="4"/>
    <col min="15121" max="15121" width="12" style="4" customWidth="1"/>
    <col min="15122" max="15122" width="11.42578125" style="4" customWidth="1"/>
    <col min="15123" max="15124" width="12" style="4" customWidth="1"/>
    <col min="15125" max="15360" width="8.5703125" style="4"/>
    <col min="15361" max="15361" width="20" style="4" customWidth="1"/>
    <col min="15362" max="15362" width="18.28515625" style="4" customWidth="1"/>
    <col min="15363" max="15363" width="15.28515625" style="4" customWidth="1"/>
    <col min="15364" max="15364" width="17.7109375" style="4" customWidth="1"/>
    <col min="15365" max="15365" width="14.28515625" style="4" bestFit="1" customWidth="1"/>
    <col min="15366" max="15366" width="12.7109375" style="4" customWidth="1"/>
    <col min="15367" max="15367" width="18.28515625" style="4" customWidth="1"/>
    <col min="15368" max="15368" width="24.5703125" style="4" customWidth="1"/>
    <col min="15369" max="15369" width="11.7109375" style="4" customWidth="1"/>
    <col min="15370" max="15370" width="12.7109375" style="4" customWidth="1"/>
    <col min="15371" max="15371" width="17.7109375" style="4" customWidth="1"/>
    <col min="15372" max="15372" width="16.7109375" style="4" customWidth="1"/>
    <col min="15373" max="15373" width="29.7109375" style="4" customWidth="1"/>
    <col min="15374" max="15374" width="24.7109375" style="4" customWidth="1"/>
    <col min="15375" max="15375" width="19.42578125" style="4" customWidth="1"/>
    <col min="15376" max="15376" width="8.5703125" style="4"/>
    <col min="15377" max="15377" width="12" style="4" customWidth="1"/>
    <col min="15378" max="15378" width="11.42578125" style="4" customWidth="1"/>
    <col min="15379" max="15380" width="12" style="4" customWidth="1"/>
    <col min="15381" max="15616" width="8.5703125" style="4"/>
    <col min="15617" max="15617" width="20" style="4" customWidth="1"/>
    <col min="15618" max="15618" width="18.28515625" style="4" customWidth="1"/>
    <col min="15619" max="15619" width="15.28515625" style="4" customWidth="1"/>
    <col min="15620" max="15620" width="17.7109375" style="4" customWidth="1"/>
    <col min="15621" max="15621" width="14.28515625" style="4" bestFit="1" customWidth="1"/>
    <col min="15622" max="15622" width="12.7109375" style="4" customWidth="1"/>
    <col min="15623" max="15623" width="18.28515625" style="4" customWidth="1"/>
    <col min="15624" max="15624" width="24.5703125" style="4" customWidth="1"/>
    <col min="15625" max="15625" width="11.7109375" style="4" customWidth="1"/>
    <col min="15626" max="15626" width="12.7109375" style="4" customWidth="1"/>
    <col min="15627" max="15627" width="17.7109375" style="4" customWidth="1"/>
    <col min="15628" max="15628" width="16.7109375" style="4" customWidth="1"/>
    <col min="15629" max="15629" width="29.7109375" style="4" customWidth="1"/>
    <col min="15630" max="15630" width="24.7109375" style="4" customWidth="1"/>
    <col min="15631" max="15631" width="19.42578125" style="4" customWidth="1"/>
    <col min="15632" max="15632" width="8.5703125" style="4"/>
    <col min="15633" max="15633" width="12" style="4" customWidth="1"/>
    <col min="15634" max="15634" width="11.42578125" style="4" customWidth="1"/>
    <col min="15635" max="15636" width="12" style="4" customWidth="1"/>
    <col min="15637" max="15872" width="8.5703125" style="4"/>
    <col min="15873" max="15873" width="20" style="4" customWidth="1"/>
    <col min="15874" max="15874" width="18.28515625" style="4" customWidth="1"/>
    <col min="15875" max="15875" width="15.28515625" style="4" customWidth="1"/>
    <col min="15876" max="15876" width="17.7109375" style="4" customWidth="1"/>
    <col min="15877" max="15877" width="14.28515625" style="4" bestFit="1" customWidth="1"/>
    <col min="15878" max="15878" width="12.7109375" style="4" customWidth="1"/>
    <col min="15879" max="15879" width="18.28515625" style="4" customWidth="1"/>
    <col min="15880" max="15880" width="24.5703125" style="4" customWidth="1"/>
    <col min="15881" max="15881" width="11.7109375" style="4" customWidth="1"/>
    <col min="15882" max="15882" width="12.7109375" style="4" customWidth="1"/>
    <col min="15883" max="15883" width="17.7109375" style="4" customWidth="1"/>
    <col min="15884" max="15884" width="16.7109375" style="4" customWidth="1"/>
    <col min="15885" max="15885" width="29.7109375" style="4" customWidth="1"/>
    <col min="15886" max="15886" width="24.7109375" style="4" customWidth="1"/>
    <col min="15887" max="15887" width="19.42578125" style="4" customWidth="1"/>
    <col min="15888" max="15888" width="8.5703125" style="4"/>
    <col min="15889" max="15889" width="12" style="4" customWidth="1"/>
    <col min="15890" max="15890" width="11.42578125" style="4" customWidth="1"/>
    <col min="15891" max="15892" width="12" style="4" customWidth="1"/>
    <col min="15893" max="16128" width="8.5703125" style="4"/>
    <col min="16129" max="16129" width="20" style="4" customWidth="1"/>
    <col min="16130" max="16130" width="18.28515625" style="4" customWidth="1"/>
    <col min="16131" max="16131" width="15.28515625" style="4" customWidth="1"/>
    <col min="16132" max="16132" width="17.7109375" style="4" customWidth="1"/>
    <col min="16133" max="16133" width="14.28515625" style="4" bestFit="1" customWidth="1"/>
    <col min="16134" max="16134" width="12.7109375" style="4" customWidth="1"/>
    <col min="16135" max="16135" width="18.28515625" style="4" customWidth="1"/>
    <col min="16136" max="16136" width="24.5703125" style="4" customWidth="1"/>
    <col min="16137" max="16137" width="11.7109375" style="4" customWidth="1"/>
    <col min="16138" max="16138" width="12.7109375" style="4" customWidth="1"/>
    <col min="16139" max="16139" width="17.7109375" style="4" customWidth="1"/>
    <col min="16140" max="16140" width="16.7109375" style="4" customWidth="1"/>
    <col min="16141" max="16141" width="29.7109375" style="4" customWidth="1"/>
    <col min="16142" max="16142" width="24.7109375" style="4" customWidth="1"/>
    <col min="16143" max="16143" width="19.42578125" style="4" customWidth="1"/>
    <col min="16144" max="16144" width="8.5703125" style="4"/>
    <col min="16145" max="16145" width="12" style="4" customWidth="1"/>
    <col min="16146" max="16146" width="11.42578125" style="4" customWidth="1"/>
    <col min="16147" max="16148" width="12" style="4" customWidth="1"/>
    <col min="16149" max="16384" width="8.5703125" style="4"/>
  </cols>
  <sheetData>
    <row r="1" spans="1:15" ht="55.5" customHeight="1" thickBot="1" x14ac:dyDescent="0.3">
      <c r="A1" s="270" t="s">
        <v>0</v>
      </c>
      <c r="B1" s="271"/>
      <c r="C1" s="271"/>
      <c r="D1" s="1"/>
      <c r="E1" s="2"/>
      <c r="F1" s="3"/>
      <c r="I1" s="299" t="s">
        <v>1</v>
      </c>
      <c r="J1" s="300"/>
      <c r="K1" s="300"/>
      <c r="L1" s="301"/>
      <c r="M1" s="223" t="s">
        <v>178</v>
      </c>
      <c r="N1" s="143"/>
      <c r="O1" s="144"/>
    </row>
    <row r="2" spans="1:15" ht="15.75" customHeight="1" thickBot="1" x14ac:dyDescent="0.3">
      <c r="A2" s="276" t="s">
        <v>2</v>
      </c>
      <c r="B2" s="277"/>
      <c r="C2" s="277"/>
      <c r="D2" s="6"/>
      <c r="E2" s="7"/>
      <c r="F2" s="8"/>
      <c r="H2" s="9"/>
      <c r="I2" s="353" t="s">
        <v>153</v>
      </c>
      <c r="J2" s="354"/>
      <c r="K2" s="354"/>
      <c r="L2" s="355"/>
      <c r="M2" s="224">
        <f>+'Tab. 3.1  Cessati anno 2024'!M18</f>
        <v>1084479.44</v>
      </c>
      <c r="N2" s="259">
        <v>0.75</v>
      </c>
      <c r="O2" s="260">
        <v>813359.58</v>
      </c>
    </row>
    <row r="3" spans="1:15" ht="15.75" customHeight="1" thickBot="1" x14ac:dyDescent="0.3">
      <c r="A3" s="278" t="s">
        <v>3</v>
      </c>
      <c r="B3" s="279" t="s">
        <v>4</v>
      </c>
      <c r="C3" s="279" t="s">
        <v>4</v>
      </c>
      <c r="D3" s="13"/>
      <c r="E3" s="14"/>
      <c r="F3" s="15"/>
      <c r="I3" s="356"/>
      <c r="J3" s="357"/>
      <c r="K3" s="357"/>
      <c r="L3" s="358"/>
      <c r="M3" s="4"/>
      <c r="N3" s="4"/>
      <c r="O3" s="4"/>
    </row>
    <row r="4" spans="1:15" ht="16.5" customHeight="1" x14ac:dyDescent="0.25">
      <c r="A4" s="19"/>
      <c r="B4" s="19"/>
      <c r="C4" s="19"/>
      <c r="D4" s="19"/>
      <c r="E4" s="19"/>
      <c r="F4" s="19"/>
      <c r="G4" s="19"/>
      <c r="H4" s="19"/>
      <c r="I4" s="19"/>
      <c r="J4" s="19"/>
      <c r="K4" s="19"/>
      <c r="L4" s="19"/>
      <c r="M4" s="42"/>
      <c r="N4" s="42"/>
      <c r="O4" s="42"/>
    </row>
    <row r="5" spans="1:15" ht="19.5" customHeight="1" x14ac:dyDescent="0.25">
      <c r="A5" s="316" t="s">
        <v>168</v>
      </c>
      <c r="B5" s="316"/>
      <c r="C5" s="316"/>
      <c r="D5" s="316"/>
      <c r="E5" s="316"/>
      <c r="F5" s="316"/>
      <c r="G5" s="316"/>
      <c r="H5" s="316"/>
      <c r="I5" s="316"/>
      <c r="J5" s="316"/>
      <c r="K5" s="316"/>
      <c r="L5" s="316"/>
      <c r="M5" s="316"/>
      <c r="N5" s="316"/>
      <c r="O5" s="316"/>
    </row>
    <row r="6" spans="1:15" ht="111.75" customHeight="1" x14ac:dyDescent="0.25">
      <c r="A6" s="267" t="s">
        <v>5</v>
      </c>
      <c r="B6" s="22" t="s">
        <v>6</v>
      </c>
      <c r="C6" s="22" t="s">
        <v>28</v>
      </c>
      <c r="D6" s="22" t="s">
        <v>145</v>
      </c>
      <c r="E6" s="22"/>
      <c r="F6" s="22"/>
      <c r="G6" s="22" t="s">
        <v>29</v>
      </c>
      <c r="H6" s="22" t="s">
        <v>30</v>
      </c>
      <c r="I6" s="22" t="s">
        <v>31</v>
      </c>
      <c r="J6" s="22" t="s">
        <v>32</v>
      </c>
      <c r="K6" s="122" t="s">
        <v>33</v>
      </c>
      <c r="L6" s="60" t="s">
        <v>180</v>
      </c>
      <c r="M6" s="60" t="s">
        <v>95</v>
      </c>
      <c r="N6" s="60" t="s">
        <v>96</v>
      </c>
      <c r="O6" s="160" t="s">
        <v>49</v>
      </c>
    </row>
    <row r="7" spans="1:15" ht="18" customHeight="1" x14ac:dyDescent="0.25">
      <c r="A7" s="268"/>
      <c r="B7" s="23" t="s">
        <v>7</v>
      </c>
      <c r="C7" s="72">
        <v>60102.87</v>
      </c>
      <c r="D7" s="73">
        <f>178.02*13</f>
        <v>2314.2600000000002</v>
      </c>
      <c r="E7" s="7"/>
      <c r="F7" s="102"/>
      <c r="G7" s="150">
        <f>+C7+D7</f>
        <v>62417.130000000005</v>
      </c>
      <c r="H7" s="68">
        <f>G7*24.2%</f>
        <v>15104.945460000001</v>
      </c>
      <c r="I7" s="68">
        <f>G7*7.1%*80%</f>
        <v>3545.2929839999997</v>
      </c>
      <c r="J7" s="68">
        <f>G7*8.5%</f>
        <v>5305.4560500000007</v>
      </c>
      <c r="K7" s="159">
        <f>+ROUND(+G7+H7+I7+J7,2)</f>
        <v>86372.82</v>
      </c>
      <c r="L7" s="225"/>
      <c r="M7" s="225"/>
      <c r="N7" s="225"/>
      <c r="O7" s="167">
        <f>+ROUND(+(L7+M7+N7)*K7,2)</f>
        <v>0</v>
      </c>
    </row>
    <row r="8" spans="1:15" ht="18" customHeight="1" x14ac:dyDescent="0.25">
      <c r="A8" s="268"/>
      <c r="B8" s="23" t="s">
        <v>8</v>
      </c>
      <c r="C8" s="72">
        <v>47015.77</v>
      </c>
      <c r="D8" s="73">
        <f>139.22*13</f>
        <v>1809.86</v>
      </c>
      <c r="E8" s="29"/>
      <c r="F8" s="102"/>
      <c r="G8" s="150">
        <f>+C8+D8</f>
        <v>48825.63</v>
      </c>
      <c r="H8" s="68">
        <f>G8*24.2%</f>
        <v>11815.802459999999</v>
      </c>
      <c r="I8" s="68">
        <f>G8*7.1%*80%</f>
        <v>2773.2957839999999</v>
      </c>
      <c r="J8" s="68">
        <f>G8*8.5%</f>
        <v>4150.1785499999996</v>
      </c>
      <c r="K8" s="159">
        <f>+ROUND(+G8+H8+I8+J8,2)</f>
        <v>67564.91</v>
      </c>
      <c r="L8" s="225">
        <v>1</v>
      </c>
      <c r="M8" s="225"/>
      <c r="N8" s="225"/>
      <c r="O8" s="167">
        <f>+ROUND(+(L8+M8+N8)*K8,2)</f>
        <v>67564.91</v>
      </c>
    </row>
    <row r="9" spans="1:15" ht="15" customHeight="1" x14ac:dyDescent="0.25">
      <c r="A9" s="26"/>
      <c r="B9" s="27"/>
      <c r="C9" s="94"/>
      <c r="D9" s="70"/>
      <c r="E9" s="94"/>
      <c r="F9" s="94"/>
      <c r="G9" s="94"/>
      <c r="H9" s="94"/>
      <c r="I9" s="94"/>
      <c r="J9" s="94"/>
      <c r="K9" s="94"/>
      <c r="L9" s="226"/>
      <c r="M9" s="226"/>
      <c r="N9" s="226"/>
      <c r="O9" s="94"/>
    </row>
    <row r="10" spans="1:15" ht="102.75" customHeight="1" x14ac:dyDescent="0.25">
      <c r="A10" s="267" t="s">
        <v>9</v>
      </c>
      <c r="B10" s="28"/>
      <c r="C10" s="22" t="s">
        <v>10</v>
      </c>
      <c r="D10" s="22" t="s">
        <v>145</v>
      </c>
      <c r="E10" s="22" t="s">
        <v>34</v>
      </c>
      <c r="F10" s="22" t="s">
        <v>35</v>
      </c>
      <c r="G10" s="22" t="s">
        <v>11</v>
      </c>
      <c r="H10" s="22" t="s">
        <v>36</v>
      </c>
      <c r="I10" s="22"/>
      <c r="J10" s="22"/>
      <c r="K10" s="122" t="s">
        <v>37</v>
      </c>
      <c r="L10" s="234" t="s">
        <v>181</v>
      </c>
      <c r="M10" s="234" t="s">
        <v>133</v>
      </c>
      <c r="N10" s="234" t="s">
        <v>101</v>
      </c>
      <c r="O10" s="160" t="s">
        <v>49</v>
      </c>
    </row>
    <row r="11" spans="1:15" ht="18" customHeight="1" x14ac:dyDescent="0.25">
      <c r="A11" s="268"/>
      <c r="B11" s="29" t="s">
        <v>12</v>
      </c>
      <c r="C11" s="67">
        <v>35000</v>
      </c>
      <c r="D11" s="67">
        <f>103.64*13</f>
        <v>1347.32</v>
      </c>
      <c r="E11" s="67"/>
      <c r="F11" s="67"/>
      <c r="G11" s="67">
        <f>+C11+D11+E11+F11</f>
        <v>36347.32</v>
      </c>
      <c r="H11" s="67">
        <f>+(C11+D11+E11)*38.38%+(F11*32.7%)</f>
        <v>13950.101416000001</v>
      </c>
      <c r="I11" s="71"/>
      <c r="J11" s="67"/>
      <c r="K11" s="159" t="str">
        <f>+IF(E11&lt;&gt;0,+ROUND(+G11+H11+I11+J11,2),"0")</f>
        <v>0</v>
      </c>
      <c r="L11" s="69"/>
      <c r="M11" s="69"/>
      <c r="N11" s="227"/>
      <c r="O11" s="167">
        <f>+ROUND(+(L11+M11+N11)*K11,2)</f>
        <v>0</v>
      </c>
    </row>
    <row r="12" spans="1:15" ht="18" customHeight="1" x14ac:dyDescent="0.25">
      <c r="A12" s="268"/>
      <c r="B12" s="29" t="s">
        <v>150</v>
      </c>
      <c r="C12" s="22"/>
      <c r="D12" s="22"/>
      <c r="E12" s="22"/>
      <c r="F12" s="22"/>
      <c r="G12" s="22"/>
      <c r="H12" s="22"/>
      <c r="I12" s="22"/>
      <c r="J12" s="22"/>
      <c r="K12" s="159"/>
      <c r="L12" s="227"/>
      <c r="M12" s="227"/>
      <c r="N12" s="227"/>
      <c r="O12" s="167">
        <f>+ROUND(+(L12+M12+N12)*K12,2)</f>
        <v>0</v>
      </c>
    </row>
    <row r="13" spans="1:15" ht="15" customHeight="1" x14ac:dyDescent="0.25">
      <c r="A13" s="268"/>
      <c r="B13" s="27"/>
      <c r="C13" s="94"/>
      <c r="D13" s="94"/>
      <c r="E13" s="94"/>
      <c r="F13" s="94"/>
      <c r="G13" s="94"/>
      <c r="H13" s="94"/>
      <c r="I13" s="94"/>
      <c r="J13" s="94"/>
      <c r="K13" s="94"/>
      <c r="L13" s="226"/>
      <c r="M13" s="226"/>
      <c r="N13" s="226"/>
      <c r="O13" s="94"/>
    </row>
    <row r="14" spans="1:15" ht="96" customHeight="1" x14ac:dyDescent="0.25">
      <c r="A14" s="268"/>
      <c r="B14" s="28"/>
      <c r="C14" s="22" t="s">
        <v>38</v>
      </c>
      <c r="D14" s="22" t="s">
        <v>146</v>
      </c>
      <c r="E14" s="22" t="s">
        <v>39</v>
      </c>
      <c r="F14" s="22" t="s">
        <v>73</v>
      </c>
      <c r="G14" s="22" t="s">
        <v>40</v>
      </c>
      <c r="H14" s="22" t="s">
        <v>30</v>
      </c>
      <c r="I14" s="22" t="s">
        <v>41</v>
      </c>
      <c r="J14" s="22" t="s">
        <v>42</v>
      </c>
      <c r="K14" s="122" t="s">
        <v>43</v>
      </c>
      <c r="L14" s="234" t="s">
        <v>182</v>
      </c>
      <c r="M14" s="234" t="s">
        <v>134</v>
      </c>
      <c r="N14" s="234" t="s">
        <v>159</v>
      </c>
      <c r="O14" s="160" t="s">
        <v>49</v>
      </c>
    </row>
    <row r="15" spans="1:15" ht="18" customHeight="1" x14ac:dyDescent="0.25">
      <c r="A15" s="268"/>
      <c r="B15" s="29" t="s">
        <v>13</v>
      </c>
      <c r="C15" s="85">
        <v>23501.93</v>
      </c>
      <c r="D15" s="86">
        <f>75.38*12</f>
        <v>904.56</v>
      </c>
      <c r="E15" s="86"/>
      <c r="F15" s="87">
        <f>+ROUND((C15+D15+E15)/12,2)</f>
        <v>2033.87</v>
      </c>
      <c r="G15" s="97">
        <f>+F15+D15+C15+E15</f>
        <v>26440.36</v>
      </c>
      <c r="H15" s="82">
        <f t="shared" ref="H15:H21" si="0">G15*24.2%</f>
        <v>6398.5671199999997</v>
      </c>
      <c r="I15" s="82">
        <f>G15*7.1%*80%</f>
        <v>1501.8124479999999</v>
      </c>
      <c r="J15" s="82">
        <f>G15*8.5%</f>
        <v>2247.4306000000001</v>
      </c>
      <c r="K15" s="159">
        <f>+ROUND(+G15+H15+I15+J15,2)</f>
        <v>36588.17</v>
      </c>
      <c r="L15" s="225">
        <v>6</v>
      </c>
      <c r="M15" s="254">
        <v>15</v>
      </c>
      <c r="N15" s="225"/>
      <c r="O15" s="167">
        <f>+ROUND(+(L15+M15+N15)*K15,2)</f>
        <v>768351.57</v>
      </c>
    </row>
    <row r="16" spans="1:15" ht="18" customHeight="1" x14ac:dyDescent="0.25">
      <c r="A16" s="268"/>
      <c r="B16" s="29" t="s">
        <v>21</v>
      </c>
      <c r="C16" s="82"/>
      <c r="D16" s="82"/>
      <c r="E16" s="82"/>
      <c r="F16" s="82"/>
      <c r="G16" s="82"/>
      <c r="H16" s="82"/>
      <c r="I16" s="82"/>
      <c r="J16" s="82"/>
      <c r="K16" s="147">
        <f>+K15-K18</f>
        <v>6460.8899999999994</v>
      </c>
      <c r="L16" s="254"/>
      <c r="M16" s="225"/>
      <c r="N16" s="225">
        <v>6</v>
      </c>
      <c r="O16" s="167">
        <f>+ROUND(+(L16+M16+N16)*K16,2)</f>
        <v>38765.339999999997</v>
      </c>
    </row>
    <row r="17" spans="1:15" ht="15" customHeight="1" x14ac:dyDescent="0.25">
      <c r="A17" s="268"/>
      <c r="B17" s="30"/>
      <c r="C17" s="88"/>
      <c r="D17" s="89"/>
      <c r="E17" s="89"/>
      <c r="F17" s="88"/>
      <c r="G17" s="88"/>
      <c r="H17" s="88"/>
      <c r="I17" s="88"/>
      <c r="J17" s="88"/>
      <c r="K17" s="88"/>
      <c r="L17" s="228"/>
      <c r="M17" s="228"/>
      <c r="N17" s="228"/>
      <c r="O17" s="88"/>
    </row>
    <row r="18" spans="1:15" ht="18" customHeight="1" x14ac:dyDescent="0.25">
      <c r="A18" s="268"/>
      <c r="B18" s="29" t="s">
        <v>14</v>
      </c>
      <c r="C18" s="85">
        <v>19351.97</v>
      </c>
      <c r="D18" s="86">
        <f>62.06*12</f>
        <v>744.72</v>
      </c>
      <c r="E18" s="86"/>
      <c r="F18" s="87">
        <f>+ROUND((C18+D18+E18)/12,2)</f>
        <v>1674.72</v>
      </c>
      <c r="G18" s="97">
        <f>+F18+D18+C18+E18</f>
        <v>21771.41</v>
      </c>
      <c r="H18" s="82">
        <f t="shared" si="0"/>
        <v>5268.6812199999995</v>
      </c>
      <c r="I18" s="82">
        <f>G18*7.1%*80%</f>
        <v>1236.616088</v>
      </c>
      <c r="J18" s="82">
        <f>G18*8.5%</f>
        <v>1850.5698500000001</v>
      </c>
      <c r="K18" s="159">
        <f>+ROUND(+G18+H18+I18+J18,2)</f>
        <v>30127.279999999999</v>
      </c>
      <c r="L18" s="225">
        <v>4</v>
      </c>
      <c r="M18" s="254">
        <v>41</v>
      </c>
      <c r="N18" s="225"/>
      <c r="O18" s="167">
        <f>+ROUND(+(L18+M18+N18)*K18,2)</f>
        <v>1355727.6</v>
      </c>
    </row>
    <row r="19" spans="1:15" ht="18" customHeight="1" x14ac:dyDescent="0.25">
      <c r="A19" s="268"/>
      <c r="B19" s="29" t="s">
        <v>22</v>
      </c>
      <c r="C19" s="85"/>
      <c r="D19" s="86"/>
      <c r="E19" s="86"/>
      <c r="F19" s="87"/>
      <c r="G19" s="97"/>
      <c r="H19" s="82"/>
      <c r="I19" s="82"/>
      <c r="J19" s="82"/>
      <c r="K19" s="147">
        <f>+K18-K21</f>
        <v>1496.25</v>
      </c>
      <c r="L19" s="254"/>
      <c r="M19" s="225"/>
      <c r="N19" s="225">
        <v>10</v>
      </c>
      <c r="O19" s="167">
        <f>+ROUND(+(L19+M19+N19)*K19,2)</f>
        <v>14962.5</v>
      </c>
    </row>
    <row r="20" spans="1:15" ht="15" customHeight="1" x14ac:dyDescent="0.25">
      <c r="A20" s="268"/>
      <c r="B20" s="32"/>
      <c r="C20" s="89"/>
      <c r="D20" s="91"/>
      <c r="E20" s="89"/>
      <c r="F20" s="89"/>
      <c r="G20" s="88"/>
      <c r="H20" s="91"/>
      <c r="I20" s="91"/>
      <c r="J20" s="91"/>
      <c r="K20" s="91"/>
      <c r="L20" s="229"/>
      <c r="M20" s="229"/>
      <c r="N20" s="229"/>
      <c r="O20" s="91"/>
    </row>
    <row r="21" spans="1:15" ht="18" customHeight="1" x14ac:dyDescent="0.25">
      <c r="A21" s="268"/>
      <c r="B21" s="29" t="s">
        <v>15</v>
      </c>
      <c r="C21" s="85">
        <v>18390.84</v>
      </c>
      <c r="D21" s="86">
        <f>58.98*12</f>
        <v>707.76</v>
      </c>
      <c r="E21" s="86"/>
      <c r="F21" s="87">
        <f>+ROUND((C21+D21+E21)/12,2)</f>
        <v>1591.55</v>
      </c>
      <c r="G21" s="97">
        <f>+F21+D21+C21+E21</f>
        <v>20690.150000000001</v>
      </c>
      <c r="H21" s="82">
        <f t="shared" si="0"/>
        <v>5007.0163000000002</v>
      </c>
      <c r="I21" s="82">
        <f>G21*7.1%*80%</f>
        <v>1175.2005200000001</v>
      </c>
      <c r="J21" s="82">
        <f>G21*8.5%</f>
        <v>1758.6627500000002</v>
      </c>
      <c r="K21" s="159">
        <f>+ROUND(+G21+H21+I21+J21,2)</f>
        <v>28631.03</v>
      </c>
      <c r="L21" s="254">
        <v>14</v>
      </c>
      <c r="M21" s="254"/>
      <c r="N21" s="225"/>
      <c r="O21" s="167">
        <f>+ROUND(+(L21+M21+N21)*K21,2)</f>
        <v>400834.42</v>
      </c>
    </row>
    <row r="22" spans="1:15" ht="15" customHeight="1" x14ac:dyDescent="0.25">
      <c r="A22" s="269"/>
      <c r="B22" s="30"/>
      <c r="C22" s="88"/>
      <c r="D22" s="89"/>
      <c r="E22" s="89"/>
      <c r="F22" s="88"/>
      <c r="G22" s="88"/>
      <c r="H22" s="91"/>
      <c r="I22" s="91"/>
      <c r="J22" s="91"/>
      <c r="K22" s="91"/>
      <c r="L22" s="229"/>
      <c r="M22" s="229"/>
      <c r="N22" s="229"/>
      <c r="O22" s="91"/>
    </row>
    <row r="23" spans="1:15" ht="33.75" customHeight="1" x14ac:dyDescent="0.3">
      <c r="B23"/>
      <c r="C23"/>
      <c r="D23" s="7"/>
      <c r="E23" s="7"/>
      <c r="F23"/>
      <c r="G23"/>
      <c r="H23"/>
      <c r="I23"/>
      <c r="J23" s="7"/>
      <c r="K23" s="169" t="s">
        <v>16</v>
      </c>
      <c r="L23" s="230">
        <f>+SUM(L7:L22)</f>
        <v>25</v>
      </c>
      <c r="M23" s="230">
        <f>+SUM(M7:M22)</f>
        <v>56</v>
      </c>
      <c r="N23" s="231">
        <f>+SUM(N7:N22)</f>
        <v>16</v>
      </c>
      <c r="O23" s="154">
        <f>+SUM(O7:O22)</f>
        <v>2646206.34</v>
      </c>
    </row>
    <row r="24" spans="1:15" ht="24.6" customHeight="1" x14ac:dyDescent="0.25">
      <c r="B24"/>
      <c r="C24"/>
      <c r="D24"/>
      <c r="E24"/>
      <c r="F24"/>
      <c r="G24"/>
      <c r="H24"/>
      <c r="I24"/>
      <c r="J24"/>
      <c r="K24"/>
      <c r="L24" s="37"/>
      <c r="N24" s="4"/>
      <c r="O24" s="98" t="s">
        <v>23</v>
      </c>
    </row>
    <row r="25" spans="1:15" ht="48" customHeight="1" x14ac:dyDescent="0.25">
      <c r="B25"/>
      <c r="C25"/>
      <c r="D25"/>
      <c r="E25"/>
      <c r="F25"/>
      <c r="G25"/>
      <c r="H25"/>
      <c r="I25"/>
      <c r="J25"/>
      <c r="K25"/>
      <c r="L25" s="37"/>
      <c r="N25" s="155" t="s">
        <v>52</v>
      </c>
      <c r="O25" s="156">
        <f>+ROUND(+($L$7*$K$7)+($K$8*$L$8)+($K$15*$L$15)+($K$16*$L$16)+($K$18*$L$18)+($K$19*$L$19)+($K$21*$L$21)+($K$11*$L$11)+($K$12*$L$12),2)</f>
        <v>808437.47</v>
      </c>
    </row>
    <row r="26" spans="1:15" ht="69.75" customHeight="1" x14ac:dyDescent="0.25">
      <c r="B26"/>
      <c r="C26"/>
      <c r="D26"/>
      <c r="E26"/>
      <c r="F26"/>
      <c r="G26"/>
      <c r="H26"/>
      <c r="I26"/>
      <c r="J26"/>
      <c r="K26"/>
      <c r="L26" s="37"/>
      <c r="N26" s="258" t="s">
        <v>50</v>
      </c>
      <c r="O26" s="156">
        <f>+ROUND(($M$7*$K$7)+($K$8*$M$8)+($K$15*$M$15)+($K$16*$M$16)+($K$18*$M$18)+($K$19*$M$19)+($K$21*$M$21)+($K$11*$M$11)+($K$12*$M$12),2)</f>
        <v>1784041.03</v>
      </c>
    </row>
    <row r="27" spans="1:15" ht="48.75" customHeight="1" x14ac:dyDescent="0.25">
      <c r="B27"/>
      <c r="C27"/>
      <c r="D27"/>
      <c r="E27" s="33"/>
      <c r="F27" s="33"/>
      <c r="G27" s="33"/>
      <c r="H27" s="33"/>
      <c r="I27" s="33"/>
      <c r="J27" s="33"/>
      <c r="K27" s="33"/>
      <c r="L27" s="37"/>
      <c r="N27" s="155" t="s">
        <v>160</v>
      </c>
      <c r="O27" s="156">
        <f>+ROUND(($N$7*$K$7)+($K$8*$N$8)+($K$15*$N$15)+($K$16*$N$16)+($K$18*$N$18)+($K$19*$N$19)+($K$21*$N$21)+($K$11*$N$11)+($K$12*$N$12),2)</f>
        <v>53727.839999999997</v>
      </c>
    </row>
    <row r="29" spans="1:15" ht="20.25" x14ac:dyDescent="0.25">
      <c r="A29" s="360" t="s">
        <v>63</v>
      </c>
      <c r="B29" s="360"/>
      <c r="C29" s="360"/>
      <c r="D29" s="360"/>
      <c r="E29" s="360"/>
      <c r="F29" s="360"/>
      <c r="G29" s="360"/>
      <c r="H29" s="360"/>
      <c r="I29" s="360"/>
      <c r="J29" s="360"/>
      <c r="K29" s="360"/>
      <c r="L29" s="360"/>
      <c r="M29" s="360"/>
      <c r="N29" s="360"/>
      <c r="O29" s="360"/>
    </row>
    <row r="30" spans="1:15" ht="21" customHeight="1" x14ac:dyDescent="0.25">
      <c r="A30" s="361" t="s">
        <v>97</v>
      </c>
      <c r="B30" s="361"/>
      <c r="C30" s="361"/>
      <c r="D30" s="361"/>
      <c r="E30" s="361"/>
      <c r="F30" s="361"/>
      <c r="G30" s="361"/>
      <c r="H30" s="361"/>
      <c r="I30" s="361"/>
      <c r="J30" s="361"/>
      <c r="K30" s="361"/>
      <c r="L30" s="361"/>
      <c r="M30" s="361"/>
      <c r="N30" s="361"/>
      <c r="O30" s="361"/>
    </row>
    <row r="31" spans="1:15" ht="21" customHeight="1" x14ac:dyDescent="0.25">
      <c r="A31" s="361" t="s">
        <v>98</v>
      </c>
      <c r="B31" s="361"/>
      <c r="C31" s="361"/>
      <c r="D31" s="361"/>
      <c r="E31" s="361"/>
      <c r="F31" s="361"/>
      <c r="G31" s="361"/>
      <c r="H31" s="361"/>
      <c r="I31" s="361"/>
      <c r="J31" s="361"/>
      <c r="K31" s="361"/>
      <c r="L31" s="361"/>
      <c r="M31" s="361"/>
      <c r="N31" s="361"/>
      <c r="O31" s="361"/>
    </row>
    <row r="32" spans="1:15" ht="21" customHeight="1" x14ac:dyDescent="0.25">
      <c r="A32" s="362" t="s">
        <v>152</v>
      </c>
      <c r="B32" s="362"/>
      <c r="C32" s="362"/>
      <c r="D32" s="362"/>
      <c r="E32" s="362"/>
      <c r="F32" s="362"/>
      <c r="G32" s="362"/>
      <c r="H32" s="362"/>
      <c r="I32" s="362"/>
      <c r="J32" s="362"/>
      <c r="K32" s="362"/>
      <c r="L32" s="362"/>
      <c r="M32" s="362"/>
      <c r="N32" s="362"/>
      <c r="O32" s="362"/>
    </row>
    <row r="33" spans="1:15" ht="23.25" customHeight="1" x14ac:dyDescent="0.25">
      <c r="A33" s="363" t="s">
        <v>156</v>
      </c>
      <c r="B33" s="364"/>
      <c r="C33" s="364"/>
      <c r="D33" s="364"/>
      <c r="E33" s="364"/>
      <c r="F33" s="364"/>
      <c r="G33" s="364"/>
      <c r="H33" s="364"/>
      <c r="I33" s="364"/>
      <c r="J33" s="364"/>
      <c r="K33" s="364"/>
      <c r="L33" s="364"/>
      <c r="M33" s="364"/>
      <c r="N33" s="364"/>
      <c r="O33" s="365"/>
    </row>
    <row r="34" spans="1:15" s="126" customFormat="1" ht="55.5" customHeight="1" x14ac:dyDescent="0.25">
      <c r="A34" s="362" t="s">
        <v>99</v>
      </c>
      <c r="B34" s="362"/>
      <c r="C34" s="362"/>
      <c r="D34" s="362"/>
      <c r="E34" s="362"/>
      <c r="F34" s="362"/>
      <c r="G34" s="362"/>
      <c r="H34" s="362"/>
      <c r="I34" s="362"/>
      <c r="J34" s="362"/>
      <c r="K34" s="362"/>
      <c r="L34" s="362"/>
      <c r="M34" s="362"/>
      <c r="N34" s="362"/>
      <c r="O34" s="362"/>
    </row>
    <row r="35" spans="1:15" x14ac:dyDescent="0.25">
      <c r="A35" s="359" t="s">
        <v>151</v>
      </c>
      <c r="B35" s="359"/>
      <c r="C35" s="359"/>
      <c r="D35" s="359"/>
      <c r="E35" s="359"/>
      <c r="F35" s="359"/>
      <c r="G35" s="359"/>
      <c r="H35" s="359"/>
      <c r="I35" s="359"/>
      <c r="J35" s="359"/>
      <c r="K35" s="359"/>
      <c r="L35" s="359"/>
      <c r="M35" s="359"/>
      <c r="N35" s="359"/>
      <c r="O35" s="359"/>
    </row>
    <row r="36" spans="1:15" x14ac:dyDescent="0.25">
      <c r="A36" s="37"/>
    </row>
  </sheetData>
  <sheetProtection selectLockedCells="1" selectUnlockedCells="1"/>
  <mergeCells count="15">
    <mergeCell ref="A35:O35"/>
    <mergeCell ref="A29:O29"/>
    <mergeCell ref="A30:O30"/>
    <mergeCell ref="A31:O31"/>
    <mergeCell ref="A32:O32"/>
    <mergeCell ref="A34:O34"/>
    <mergeCell ref="A33:O33"/>
    <mergeCell ref="A10:A22"/>
    <mergeCell ref="A1:C1"/>
    <mergeCell ref="I1:L1"/>
    <mergeCell ref="A2:C2"/>
    <mergeCell ref="A3:C3"/>
    <mergeCell ref="A5:O5"/>
    <mergeCell ref="A6:A8"/>
    <mergeCell ref="I2:L3"/>
  </mergeCells>
  <pageMargins left="0.45" right="0.47013888888888888" top="0.62013888888888891" bottom="0.47013888888888888" header="0.51180555555555551" footer="0.51180555555555551"/>
  <pageSetup paperSize="9" scale="49" firstPageNumber="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4E06-3040-4C36-A8CA-8A589A9612BB}">
  <sheetPr>
    <tabColor theme="5"/>
    <pageSetUpPr fitToPage="1"/>
  </sheetPr>
  <dimension ref="A1:O36"/>
  <sheetViews>
    <sheetView showGridLines="0" zoomScale="70" zoomScaleNormal="70" workbookViewId="0">
      <selection activeCell="S20" sqref="S20"/>
    </sheetView>
  </sheetViews>
  <sheetFormatPr defaultColWidth="8.5703125" defaultRowHeight="15.75" x14ac:dyDescent="0.25"/>
  <cols>
    <col min="1" max="1" width="8.5703125" style="4" customWidth="1"/>
    <col min="2" max="2" width="18.140625" style="4" customWidth="1"/>
    <col min="3" max="3" width="13.28515625" style="4" customWidth="1"/>
    <col min="4" max="4" width="18.140625" style="4" customWidth="1"/>
    <col min="5" max="10" width="13.28515625" style="4" customWidth="1"/>
    <col min="11" max="11" width="15.85546875" style="4" customWidth="1"/>
    <col min="12" max="12" width="15.140625" style="4" customWidth="1"/>
    <col min="13" max="13" width="18.140625" style="37" customWidth="1"/>
    <col min="14" max="15" width="35.140625" style="37" customWidth="1"/>
    <col min="16" max="16" width="8.5703125" style="4"/>
    <col min="17" max="17" width="12" style="4" customWidth="1"/>
    <col min="18" max="18" width="11.42578125" style="4" customWidth="1"/>
    <col min="19" max="20" width="12" style="4" customWidth="1"/>
    <col min="21" max="256" width="8.5703125" style="4"/>
    <col min="257" max="257" width="20" style="4" customWidth="1"/>
    <col min="258" max="258" width="18.28515625" style="4" customWidth="1"/>
    <col min="259" max="259" width="15.28515625" style="4" customWidth="1"/>
    <col min="260" max="260" width="17.7109375" style="4" customWidth="1"/>
    <col min="261" max="261" width="14.28515625" style="4" bestFit="1" customWidth="1"/>
    <col min="262" max="262" width="12.7109375" style="4" customWidth="1"/>
    <col min="263" max="263" width="18.28515625" style="4" customWidth="1"/>
    <col min="264" max="264" width="24.5703125" style="4" customWidth="1"/>
    <col min="265" max="265" width="11.7109375" style="4" customWidth="1"/>
    <col min="266" max="266" width="12.7109375" style="4" customWidth="1"/>
    <col min="267" max="267" width="17.7109375" style="4" customWidth="1"/>
    <col min="268" max="268" width="16.7109375" style="4" customWidth="1"/>
    <col min="269" max="269" width="29.7109375" style="4" customWidth="1"/>
    <col min="270" max="270" width="24.7109375" style="4" customWidth="1"/>
    <col min="271" max="271" width="19.42578125" style="4" customWidth="1"/>
    <col min="272" max="272" width="8.5703125" style="4"/>
    <col min="273" max="273" width="12" style="4" customWidth="1"/>
    <col min="274" max="274" width="11.42578125" style="4" customWidth="1"/>
    <col min="275" max="276" width="12" style="4" customWidth="1"/>
    <col min="277" max="512" width="8.5703125" style="4"/>
    <col min="513" max="513" width="20" style="4" customWidth="1"/>
    <col min="514" max="514" width="18.28515625" style="4" customWidth="1"/>
    <col min="515" max="515" width="15.28515625" style="4" customWidth="1"/>
    <col min="516" max="516" width="17.7109375" style="4" customWidth="1"/>
    <col min="517" max="517" width="14.28515625" style="4" bestFit="1" customWidth="1"/>
    <col min="518" max="518" width="12.7109375" style="4" customWidth="1"/>
    <col min="519" max="519" width="18.28515625" style="4" customWidth="1"/>
    <col min="520" max="520" width="24.5703125" style="4" customWidth="1"/>
    <col min="521" max="521" width="11.7109375" style="4" customWidth="1"/>
    <col min="522" max="522" width="12.7109375" style="4" customWidth="1"/>
    <col min="523" max="523" width="17.7109375" style="4" customWidth="1"/>
    <col min="524" max="524" width="16.7109375" style="4" customWidth="1"/>
    <col min="525" max="525" width="29.7109375" style="4" customWidth="1"/>
    <col min="526" max="526" width="24.7109375" style="4" customWidth="1"/>
    <col min="527" max="527" width="19.42578125" style="4" customWidth="1"/>
    <col min="528" max="528" width="8.5703125" style="4"/>
    <col min="529" max="529" width="12" style="4" customWidth="1"/>
    <col min="530" max="530" width="11.42578125" style="4" customWidth="1"/>
    <col min="531" max="532" width="12" style="4" customWidth="1"/>
    <col min="533" max="768" width="8.5703125" style="4"/>
    <col min="769" max="769" width="20" style="4" customWidth="1"/>
    <col min="770" max="770" width="18.28515625" style="4" customWidth="1"/>
    <col min="771" max="771" width="15.28515625" style="4" customWidth="1"/>
    <col min="772" max="772" width="17.7109375" style="4" customWidth="1"/>
    <col min="773" max="773" width="14.28515625" style="4" bestFit="1" customWidth="1"/>
    <col min="774" max="774" width="12.7109375" style="4" customWidth="1"/>
    <col min="775" max="775" width="18.28515625" style="4" customWidth="1"/>
    <col min="776" max="776" width="24.5703125" style="4" customWidth="1"/>
    <col min="777" max="777" width="11.7109375" style="4" customWidth="1"/>
    <col min="778" max="778" width="12.7109375" style="4" customWidth="1"/>
    <col min="779" max="779" width="17.7109375" style="4" customWidth="1"/>
    <col min="780" max="780" width="16.7109375" style="4" customWidth="1"/>
    <col min="781" max="781" width="29.7109375" style="4" customWidth="1"/>
    <col min="782" max="782" width="24.7109375" style="4" customWidth="1"/>
    <col min="783" max="783" width="19.42578125" style="4" customWidth="1"/>
    <col min="784" max="784" width="8.5703125" style="4"/>
    <col min="785" max="785" width="12" style="4" customWidth="1"/>
    <col min="786" max="786" width="11.42578125" style="4" customWidth="1"/>
    <col min="787" max="788" width="12" style="4" customWidth="1"/>
    <col min="789" max="1024" width="8.5703125" style="4"/>
    <col min="1025" max="1025" width="20" style="4" customWidth="1"/>
    <col min="1026" max="1026" width="18.28515625" style="4" customWidth="1"/>
    <col min="1027" max="1027" width="15.28515625" style="4" customWidth="1"/>
    <col min="1028" max="1028" width="17.7109375" style="4" customWidth="1"/>
    <col min="1029" max="1029" width="14.28515625" style="4" bestFit="1" customWidth="1"/>
    <col min="1030" max="1030" width="12.7109375" style="4" customWidth="1"/>
    <col min="1031" max="1031" width="18.28515625" style="4" customWidth="1"/>
    <col min="1032" max="1032" width="24.5703125" style="4" customWidth="1"/>
    <col min="1033" max="1033" width="11.7109375" style="4" customWidth="1"/>
    <col min="1034" max="1034" width="12.7109375" style="4" customWidth="1"/>
    <col min="1035" max="1035" width="17.7109375" style="4" customWidth="1"/>
    <col min="1036" max="1036" width="16.7109375" style="4" customWidth="1"/>
    <col min="1037" max="1037" width="29.7109375" style="4" customWidth="1"/>
    <col min="1038" max="1038" width="24.7109375" style="4" customWidth="1"/>
    <col min="1039" max="1039" width="19.42578125" style="4" customWidth="1"/>
    <col min="1040" max="1040" width="8.5703125" style="4"/>
    <col min="1041" max="1041" width="12" style="4" customWidth="1"/>
    <col min="1042" max="1042" width="11.42578125" style="4" customWidth="1"/>
    <col min="1043" max="1044" width="12" style="4" customWidth="1"/>
    <col min="1045" max="1280" width="8.5703125" style="4"/>
    <col min="1281" max="1281" width="20" style="4" customWidth="1"/>
    <col min="1282" max="1282" width="18.28515625" style="4" customWidth="1"/>
    <col min="1283" max="1283" width="15.28515625" style="4" customWidth="1"/>
    <col min="1284" max="1284" width="17.7109375" style="4" customWidth="1"/>
    <col min="1285" max="1285" width="14.28515625" style="4" bestFit="1" customWidth="1"/>
    <col min="1286" max="1286" width="12.7109375" style="4" customWidth="1"/>
    <col min="1287" max="1287" width="18.28515625" style="4" customWidth="1"/>
    <col min="1288" max="1288" width="24.5703125" style="4" customWidth="1"/>
    <col min="1289" max="1289" width="11.7109375" style="4" customWidth="1"/>
    <col min="1290" max="1290" width="12.7109375" style="4" customWidth="1"/>
    <col min="1291" max="1291" width="17.7109375" style="4" customWidth="1"/>
    <col min="1292" max="1292" width="16.7109375" style="4" customWidth="1"/>
    <col min="1293" max="1293" width="29.7109375" style="4" customWidth="1"/>
    <col min="1294" max="1294" width="24.7109375" style="4" customWidth="1"/>
    <col min="1295" max="1295" width="19.42578125" style="4" customWidth="1"/>
    <col min="1296" max="1296" width="8.5703125" style="4"/>
    <col min="1297" max="1297" width="12" style="4" customWidth="1"/>
    <col min="1298" max="1298" width="11.42578125" style="4" customWidth="1"/>
    <col min="1299" max="1300" width="12" style="4" customWidth="1"/>
    <col min="1301" max="1536" width="8.5703125" style="4"/>
    <col min="1537" max="1537" width="20" style="4" customWidth="1"/>
    <col min="1538" max="1538" width="18.28515625" style="4" customWidth="1"/>
    <col min="1539" max="1539" width="15.28515625" style="4" customWidth="1"/>
    <col min="1540" max="1540" width="17.7109375" style="4" customWidth="1"/>
    <col min="1541" max="1541" width="14.28515625" style="4" bestFit="1" customWidth="1"/>
    <col min="1542" max="1542" width="12.7109375" style="4" customWidth="1"/>
    <col min="1543" max="1543" width="18.28515625" style="4" customWidth="1"/>
    <col min="1544" max="1544" width="24.5703125" style="4" customWidth="1"/>
    <col min="1545" max="1545" width="11.7109375" style="4" customWidth="1"/>
    <col min="1546" max="1546" width="12.7109375" style="4" customWidth="1"/>
    <col min="1547" max="1547" width="17.7109375" style="4" customWidth="1"/>
    <col min="1548" max="1548" width="16.7109375" style="4" customWidth="1"/>
    <col min="1549" max="1549" width="29.7109375" style="4" customWidth="1"/>
    <col min="1550" max="1550" width="24.7109375" style="4" customWidth="1"/>
    <col min="1551" max="1551" width="19.42578125" style="4" customWidth="1"/>
    <col min="1552" max="1552" width="8.5703125" style="4"/>
    <col min="1553" max="1553" width="12" style="4" customWidth="1"/>
    <col min="1554" max="1554" width="11.42578125" style="4" customWidth="1"/>
    <col min="1555" max="1556" width="12" style="4" customWidth="1"/>
    <col min="1557" max="1792" width="8.5703125" style="4"/>
    <col min="1793" max="1793" width="20" style="4" customWidth="1"/>
    <col min="1794" max="1794" width="18.28515625" style="4" customWidth="1"/>
    <col min="1795" max="1795" width="15.28515625" style="4" customWidth="1"/>
    <col min="1796" max="1796" width="17.7109375" style="4" customWidth="1"/>
    <col min="1797" max="1797" width="14.28515625" style="4" bestFit="1" customWidth="1"/>
    <col min="1798" max="1798" width="12.7109375" style="4" customWidth="1"/>
    <col min="1799" max="1799" width="18.28515625" style="4" customWidth="1"/>
    <col min="1800" max="1800" width="24.5703125" style="4" customWidth="1"/>
    <col min="1801" max="1801" width="11.7109375" style="4" customWidth="1"/>
    <col min="1802" max="1802" width="12.7109375" style="4" customWidth="1"/>
    <col min="1803" max="1803" width="17.7109375" style="4" customWidth="1"/>
    <col min="1804" max="1804" width="16.7109375" style="4" customWidth="1"/>
    <col min="1805" max="1805" width="29.7109375" style="4" customWidth="1"/>
    <col min="1806" max="1806" width="24.7109375" style="4" customWidth="1"/>
    <col min="1807" max="1807" width="19.42578125" style="4" customWidth="1"/>
    <col min="1808" max="1808" width="8.5703125" style="4"/>
    <col min="1809" max="1809" width="12" style="4" customWidth="1"/>
    <col min="1810" max="1810" width="11.42578125" style="4" customWidth="1"/>
    <col min="1811" max="1812" width="12" style="4" customWidth="1"/>
    <col min="1813" max="2048" width="8.5703125" style="4"/>
    <col min="2049" max="2049" width="20" style="4" customWidth="1"/>
    <col min="2050" max="2050" width="18.28515625" style="4" customWidth="1"/>
    <col min="2051" max="2051" width="15.28515625" style="4" customWidth="1"/>
    <col min="2052" max="2052" width="17.7109375" style="4" customWidth="1"/>
    <col min="2053" max="2053" width="14.28515625" style="4" bestFit="1" customWidth="1"/>
    <col min="2054" max="2054" width="12.7109375" style="4" customWidth="1"/>
    <col min="2055" max="2055" width="18.28515625" style="4" customWidth="1"/>
    <col min="2056" max="2056" width="24.5703125" style="4" customWidth="1"/>
    <col min="2057" max="2057" width="11.7109375" style="4" customWidth="1"/>
    <col min="2058" max="2058" width="12.7109375" style="4" customWidth="1"/>
    <col min="2059" max="2059" width="17.7109375" style="4" customWidth="1"/>
    <col min="2060" max="2060" width="16.7109375" style="4" customWidth="1"/>
    <col min="2061" max="2061" width="29.7109375" style="4" customWidth="1"/>
    <col min="2062" max="2062" width="24.7109375" style="4" customWidth="1"/>
    <col min="2063" max="2063" width="19.42578125" style="4" customWidth="1"/>
    <col min="2064" max="2064" width="8.5703125" style="4"/>
    <col min="2065" max="2065" width="12" style="4" customWidth="1"/>
    <col min="2066" max="2066" width="11.42578125" style="4" customWidth="1"/>
    <col min="2067" max="2068" width="12" style="4" customWidth="1"/>
    <col min="2069" max="2304" width="8.5703125" style="4"/>
    <col min="2305" max="2305" width="20" style="4" customWidth="1"/>
    <col min="2306" max="2306" width="18.28515625" style="4" customWidth="1"/>
    <col min="2307" max="2307" width="15.28515625" style="4" customWidth="1"/>
    <col min="2308" max="2308" width="17.7109375" style="4" customWidth="1"/>
    <col min="2309" max="2309" width="14.28515625" style="4" bestFit="1" customWidth="1"/>
    <col min="2310" max="2310" width="12.7109375" style="4" customWidth="1"/>
    <col min="2311" max="2311" width="18.28515625" style="4" customWidth="1"/>
    <col min="2312" max="2312" width="24.5703125" style="4" customWidth="1"/>
    <col min="2313" max="2313" width="11.7109375" style="4" customWidth="1"/>
    <col min="2314" max="2314" width="12.7109375" style="4" customWidth="1"/>
    <col min="2315" max="2315" width="17.7109375" style="4" customWidth="1"/>
    <col min="2316" max="2316" width="16.7109375" style="4" customWidth="1"/>
    <col min="2317" max="2317" width="29.7109375" style="4" customWidth="1"/>
    <col min="2318" max="2318" width="24.7109375" style="4" customWidth="1"/>
    <col min="2319" max="2319" width="19.42578125" style="4" customWidth="1"/>
    <col min="2320" max="2320" width="8.5703125" style="4"/>
    <col min="2321" max="2321" width="12" style="4" customWidth="1"/>
    <col min="2322" max="2322" width="11.42578125" style="4" customWidth="1"/>
    <col min="2323" max="2324" width="12" style="4" customWidth="1"/>
    <col min="2325" max="2560" width="8.5703125" style="4"/>
    <col min="2561" max="2561" width="20" style="4" customWidth="1"/>
    <col min="2562" max="2562" width="18.28515625" style="4" customWidth="1"/>
    <col min="2563" max="2563" width="15.28515625" style="4" customWidth="1"/>
    <col min="2564" max="2564" width="17.7109375" style="4" customWidth="1"/>
    <col min="2565" max="2565" width="14.28515625" style="4" bestFit="1" customWidth="1"/>
    <col min="2566" max="2566" width="12.7109375" style="4" customWidth="1"/>
    <col min="2567" max="2567" width="18.28515625" style="4" customWidth="1"/>
    <col min="2568" max="2568" width="24.5703125" style="4" customWidth="1"/>
    <col min="2569" max="2569" width="11.7109375" style="4" customWidth="1"/>
    <col min="2570" max="2570" width="12.7109375" style="4" customWidth="1"/>
    <col min="2571" max="2571" width="17.7109375" style="4" customWidth="1"/>
    <col min="2572" max="2572" width="16.7109375" style="4" customWidth="1"/>
    <col min="2573" max="2573" width="29.7109375" style="4" customWidth="1"/>
    <col min="2574" max="2574" width="24.7109375" style="4" customWidth="1"/>
    <col min="2575" max="2575" width="19.42578125" style="4" customWidth="1"/>
    <col min="2576" max="2576" width="8.5703125" style="4"/>
    <col min="2577" max="2577" width="12" style="4" customWidth="1"/>
    <col min="2578" max="2578" width="11.42578125" style="4" customWidth="1"/>
    <col min="2579" max="2580" width="12" style="4" customWidth="1"/>
    <col min="2581" max="2816" width="8.5703125" style="4"/>
    <col min="2817" max="2817" width="20" style="4" customWidth="1"/>
    <col min="2818" max="2818" width="18.28515625" style="4" customWidth="1"/>
    <col min="2819" max="2819" width="15.28515625" style="4" customWidth="1"/>
    <col min="2820" max="2820" width="17.7109375" style="4" customWidth="1"/>
    <col min="2821" max="2821" width="14.28515625" style="4" bestFit="1" customWidth="1"/>
    <col min="2822" max="2822" width="12.7109375" style="4" customWidth="1"/>
    <col min="2823" max="2823" width="18.28515625" style="4" customWidth="1"/>
    <col min="2824" max="2824" width="24.5703125" style="4" customWidth="1"/>
    <col min="2825" max="2825" width="11.7109375" style="4" customWidth="1"/>
    <col min="2826" max="2826" width="12.7109375" style="4" customWidth="1"/>
    <col min="2827" max="2827" width="17.7109375" style="4" customWidth="1"/>
    <col min="2828" max="2828" width="16.7109375" style="4" customWidth="1"/>
    <col min="2829" max="2829" width="29.7109375" style="4" customWidth="1"/>
    <col min="2830" max="2830" width="24.7109375" style="4" customWidth="1"/>
    <col min="2831" max="2831" width="19.42578125" style="4" customWidth="1"/>
    <col min="2832" max="2832" width="8.5703125" style="4"/>
    <col min="2833" max="2833" width="12" style="4" customWidth="1"/>
    <col min="2834" max="2834" width="11.42578125" style="4" customWidth="1"/>
    <col min="2835" max="2836" width="12" style="4" customWidth="1"/>
    <col min="2837" max="3072" width="8.5703125" style="4"/>
    <col min="3073" max="3073" width="20" style="4" customWidth="1"/>
    <col min="3074" max="3074" width="18.28515625" style="4" customWidth="1"/>
    <col min="3075" max="3075" width="15.28515625" style="4" customWidth="1"/>
    <col min="3076" max="3076" width="17.7109375" style="4" customWidth="1"/>
    <col min="3077" max="3077" width="14.28515625" style="4" bestFit="1" customWidth="1"/>
    <col min="3078" max="3078" width="12.7109375" style="4" customWidth="1"/>
    <col min="3079" max="3079" width="18.28515625" style="4" customWidth="1"/>
    <col min="3080" max="3080" width="24.5703125" style="4" customWidth="1"/>
    <col min="3081" max="3081" width="11.7109375" style="4" customWidth="1"/>
    <col min="3082" max="3082" width="12.7109375" style="4" customWidth="1"/>
    <col min="3083" max="3083" width="17.7109375" style="4" customWidth="1"/>
    <col min="3084" max="3084" width="16.7109375" style="4" customWidth="1"/>
    <col min="3085" max="3085" width="29.7109375" style="4" customWidth="1"/>
    <col min="3086" max="3086" width="24.7109375" style="4" customWidth="1"/>
    <col min="3087" max="3087" width="19.42578125" style="4" customWidth="1"/>
    <col min="3088" max="3088" width="8.5703125" style="4"/>
    <col min="3089" max="3089" width="12" style="4" customWidth="1"/>
    <col min="3090" max="3090" width="11.42578125" style="4" customWidth="1"/>
    <col min="3091" max="3092" width="12" style="4" customWidth="1"/>
    <col min="3093" max="3328" width="8.5703125" style="4"/>
    <col min="3329" max="3329" width="20" style="4" customWidth="1"/>
    <col min="3330" max="3330" width="18.28515625" style="4" customWidth="1"/>
    <col min="3331" max="3331" width="15.28515625" style="4" customWidth="1"/>
    <col min="3332" max="3332" width="17.7109375" style="4" customWidth="1"/>
    <col min="3333" max="3333" width="14.28515625" style="4" bestFit="1" customWidth="1"/>
    <col min="3334" max="3334" width="12.7109375" style="4" customWidth="1"/>
    <col min="3335" max="3335" width="18.28515625" style="4" customWidth="1"/>
    <col min="3336" max="3336" width="24.5703125" style="4" customWidth="1"/>
    <col min="3337" max="3337" width="11.7109375" style="4" customWidth="1"/>
    <col min="3338" max="3338" width="12.7109375" style="4" customWidth="1"/>
    <col min="3339" max="3339" width="17.7109375" style="4" customWidth="1"/>
    <col min="3340" max="3340" width="16.7109375" style="4" customWidth="1"/>
    <col min="3341" max="3341" width="29.7109375" style="4" customWidth="1"/>
    <col min="3342" max="3342" width="24.7109375" style="4" customWidth="1"/>
    <col min="3343" max="3343" width="19.42578125" style="4" customWidth="1"/>
    <col min="3344" max="3344" width="8.5703125" style="4"/>
    <col min="3345" max="3345" width="12" style="4" customWidth="1"/>
    <col min="3346" max="3346" width="11.42578125" style="4" customWidth="1"/>
    <col min="3347" max="3348" width="12" style="4" customWidth="1"/>
    <col min="3349" max="3584" width="8.5703125" style="4"/>
    <col min="3585" max="3585" width="20" style="4" customWidth="1"/>
    <col min="3586" max="3586" width="18.28515625" style="4" customWidth="1"/>
    <col min="3587" max="3587" width="15.28515625" style="4" customWidth="1"/>
    <col min="3588" max="3588" width="17.7109375" style="4" customWidth="1"/>
    <col min="3589" max="3589" width="14.28515625" style="4" bestFit="1" customWidth="1"/>
    <col min="3590" max="3590" width="12.7109375" style="4" customWidth="1"/>
    <col min="3591" max="3591" width="18.28515625" style="4" customWidth="1"/>
    <col min="3592" max="3592" width="24.5703125" style="4" customWidth="1"/>
    <col min="3593" max="3593" width="11.7109375" style="4" customWidth="1"/>
    <col min="3594" max="3594" width="12.7109375" style="4" customWidth="1"/>
    <col min="3595" max="3595" width="17.7109375" style="4" customWidth="1"/>
    <col min="3596" max="3596" width="16.7109375" style="4" customWidth="1"/>
    <col min="3597" max="3597" width="29.7109375" style="4" customWidth="1"/>
    <col min="3598" max="3598" width="24.7109375" style="4" customWidth="1"/>
    <col min="3599" max="3599" width="19.42578125" style="4" customWidth="1"/>
    <col min="3600" max="3600" width="8.5703125" style="4"/>
    <col min="3601" max="3601" width="12" style="4" customWidth="1"/>
    <col min="3602" max="3602" width="11.42578125" style="4" customWidth="1"/>
    <col min="3603" max="3604" width="12" style="4" customWidth="1"/>
    <col min="3605" max="3840" width="8.5703125" style="4"/>
    <col min="3841" max="3841" width="20" style="4" customWidth="1"/>
    <col min="3842" max="3842" width="18.28515625" style="4" customWidth="1"/>
    <col min="3843" max="3843" width="15.28515625" style="4" customWidth="1"/>
    <col min="3844" max="3844" width="17.7109375" style="4" customWidth="1"/>
    <col min="3845" max="3845" width="14.28515625" style="4" bestFit="1" customWidth="1"/>
    <col min="3846" max="3846" width="12.7109375" style="4" customWidth="1"/>
    <col min="3847" max="3847" width="18.28515625" style="4" customWidth="1"/>
    <col min="3848" max="3848" width="24.5703125" style="4" customWidth="1"/>
    <col min="3849" max="3849" width="11.7109375" style="4" customWidth="1"/>
    <col min="3850" max="3850" width="12.7109375" style="4" customWidth="1"/>
    <col min="3851" max="3851" width="17.7109375" style="4" customWidth="1"/>
    <col min="3852" max="3852" width="16.7109375" style="4" customWidth="1"/>
    <col min="3853" max="3853" width="29.7109375" style="4" customWidth="1"/>
    <col min="3854" max="3854" width="24.7109375" style="4" customWidth="1"/>
    <col min="3855" max="3855" width="19.42578125" style="4" customWidth="1"/>
    <col min="3856" max="3856" width="8.5703125" style="4"/>
    <col min="3857" max="3857" width="12" style="4" customWidth="1"/>
    <col min="3858" max="3858" width="11.42578125" style="4" customWidth="1"/>
    <col min="3859" max="3860" width="12" style="4" customWidth="1"/>
    <col min="3861" max="4096" width="8.5703125" style="4"/>
    <col min="4097" max="4097" width="20" style="4" customWidth="1"/>
    <col min="4098" max="4098" width="18.28515625" style="4" customWidth="1"/>
    <col min="4099" max="4099" width="15.28515625" style="4" customWidth="1"/>
    <col min="4100" max="4100" width="17.7109375" style="4" customWidth="1"/>
    <col min="4101" max="4101" width="14.28515625" style="4" bestFit="1" customWidth="1"/>
    <col min="4102" max="4102" width="12.7109375" style="4" customWidth="1"/>
    <col min="4103" max="4103" width="18.28515625" style="4" customWidth="1"/>
    <col min="4104" max="4104" width="24.5703125" style="4" customWidth="1"/>
    <col min="4105" max="4105" width="11.7109375" style="4" customWidth="1"/>
    <col min="4106" max="4106" width="12.7109375" style="4" customWidth="1"/>
    <col min="4107" max="4107" width="17.7109375" style="4" customWidth="1"/>
    <col min="4108" max="4108" width="16.7109375" style="4" customWidth="1"/>
    <col min="4109" max="4109" width="29.7109375" style="4" customWidth="1"/>
    <col min="4110" max="4110" width="24.7109375" style="4" customWidth="1"/>
    <col min="4111" max="4111" width="19.42578125" style="4" customWidth="1"/>
    <col min="4112" max="4112" width="8.5703125" style="4"/>
    <col min="4113" max="4113" width="12" style="4" customWidth="1"/>
    <col min="4114" max="4114" width="11.42578125" style="4" customWidth="1"/>
    <col min="4115" max="4116" width="12" style="4" customWidth="1"/>
    <col min="4117" max="4352" width="8.5703125" style="4"/>
    <col min="4353" max="4353" width="20" style="4" customWidth="1"/>
    <col min="4354" max="4354" width="18.28515625" style="4" customWidth="1"/>
    <col min="4355" max="4355" width="15.28515625" style="4" customWidth="1"/>
    <col min="4356" max="4356" width="17.7109375" style="4" customWidth="1"/>
    <col min="4357" max="4357" width="14.28515625" style="4" bestFit="1" customWidth="1"/>
    <col min="4358" max="4358" width="12.7109375" style="4" customWidth="1"/>
    <col min="4359" max="4359" width="18.28515625" style="4" customWidth="1"/>
    <col min="4360" max="4360" width="24.5703125" style="4" customWidth="1"/>
    <col min="4361" max="4361" width="11.7109375" style="4" customWidth="1"/>
    <col min="4362" max="4362" width="12.7109375" style="4" customWidth="1"/>
    <col min="4363" max="4363" width="17.7109375" style="4" customWidth="1"/>
    <col min="4364" max="4364" width="16.7109375" style="4" customWidth="1"/>
    <col min="4365" max="4365" width="29.7109375" style="4" customWidth="1"/>
    <col min="4366" max="4366" width="24.7109375" style="4" customWidth="1"/>
    <col min="4367" max="4367" width="19.42578125" style="4" customWidth="1"/>
    <col min="4368" max="4368" width="8.5703125" style="4"/>
    <col min="4369" max="4369" width="12" style="4" customWidth="1"/>
    <col min="4370" max="4370" width="11.42578125" style="4" customWidth="1"/>
    <col min="4371" max="4372" width="12" style="4" customWidth="1"/>
    <col min="4373" max="4608" width="8.5703125" style="4"/>
    <col min="4609" max="4609" width="20" style="4" customWidth="1"/>
    <col min="4610" max="4610" width="18.28515625" style="4" customWidth="1"/>
    <col min="4611" max="4611" width="15.28515625" style="4" customWidth="1"/>
    <col min="4612" max="4612" width="17.7109375" style="4" customWidth="1"/>
    <col min="4613" max="4613" width="14.28515625" style="4" bestFit="1" customWidth="1"/>
    <col min="4614" max="4614" width="12.7109375" style="4" customWidth="1"/>
    <col min="4615" max="4615" width="18.28515625" style="4" customWidth="1"/>
    <col min="4616" max="4616" width="24.5703125" style="4" customWidth="1"/>
    <col min="4617" max="4617" width="11.7109375" style="4" customWidth="1"/>
    <col min="4618" max="4618" width="12.7109375" style="4" customWidth="1"/>
    <col min="4619" max="4619" width="17.7109375" style="4" customWidth="1"/>
    <col min="4620" max="4620" width="16.7109375" style="4" customWidth="1"/>
    <col min="4621" max="4621" width="29.7109375" style="4" customWidth="1"/>
    <col min="4622" max="4622" width="24.7109375" style="4" customWidth="1"/>
    <col min="4623" max="4623" width="19.42578125" style="4" customWidth="1"/>
    <col min="4624" max="4624" width="8.5703125" style="4"/>
    <col min="4625" max="4625" width="12" style="4" customWidth="1"/>
    <col min="4626" max="4626" width="11.42578125" style="4" customWidth="1"/>
    <col min="4627" max="4628" width="12" style="4" customWidth="1"/>
    <col min="4629" max="4864" width="8.5703125" style="4"/>
    <col min="4865" max="4865" width="20" style="4" customWidth="1"/>
    <col min="4866" max="4866" width="18.28515625" style="4" customWidth="1"/>
    <col min="4867" max="4867" width="15.28515625" style="4" customWidth="1"/>
    <col min="4868" max="4868" width="17.7109375" style="4" customWidth="1"/>
    <col min="4869" max="4869" width="14.28515625" style="4" bestFit="1" customWidth="1"/>
    <col min="4870" max="4870" width="12.7109375" style="4" customWidth="1"/>
    <col min="4871" max="4871" width="18.28515625" style="4" customWidth="1"/>
    <col min="4872" max="4872" width="24.5703125" style="4" customWidth="1"/>
    <col min="4873" max="4873" width="11.7109375" style="4" customWidth="1"/>
    <col min="4874" max="4874" width="12.7109375" style="4" customWidth="1"/>
    <col min="4875" max="4875" width="17.7109375" style="4" customWidth="1"/>
    <col min="4876" max="4876" width="16.7109375" style="4" customWidth="1"/>
    <col min="4877" max="4877" width="29.7109375" style="4" customWidth="1"/>
    <col min="4878" max="4878" width="24.7109375" style="4" customWidth="1"/>
    <col min="4879" max="4879" width="19.42578125" style="4" customWidth="1"/>
    <col min="4880" max="4880" width="8.5703125" style="4"/>
    <col min="4881" max="4881" width="12" style="4" customWidth="1"/>
    <col min="4882" max="4882" width="11.42578125" style="4" customWidth="1"/>
    <col min="4883" max="4884" width="12" style="4" customWidth="1"/>
    <col min="4885" max="5120" width="8.5703125" style="4"/>
    <col min="5121" max="5121" width="20" style="4" customWidth="1"/>
    <col min="5122" max="5122" width="18.28515625" style="4" customWidth="1"/>
    <col min="5123" max="5123" width="15.28515625" style="4" customWidth="1"/>
    <col min="5124" max="5124" width="17.7109375" style="4" customWidth="1"/>
    <col min="5125" max="5125" width="14.28515625" style="4" bestFit="1" customWidth="1"/>
    <col min="5126" max="5126" width="12.7109375" style="4" customWidth="1"/>
    <col min="5127" max="5127" width="18.28515625" style="4" customWidth="1"/>
    <col min="5128" max="5128" width="24.5703125" style="4" customWidth="1"/>
    <col min="5129" max="5129" width="11.7109375" style="4" customWidth="1"/>
    <col min="5130" max="5130" width="12.7109375" style="4" customWidth="1"/>
    <col min="5131" max="5131" width="17.7109375" style="4" customWidth="1"/>
    <col min="5132" max="5132" width="16.7109375" style="4" customWidth="1"/>
    <col min="5133" max="5133" width="29.7109375" style="4" customWidth="1"/>
    <col min="5134" max="5134" width="24.7109375" style="4" customWidth="1"/>
    <col min="5135" max="5135" width="19.42578125" style="4" customWidth="1"/>
    <col min="5136" max="5136" width="8.5703125" style="4"/>
    <col min="5137" max="5137" width="12" style="4" customWidth="1"/>
    <col min="5138" max="5138" width="11.42578125" style="4" customWidth="1"/>
    <col min="5139" max="5140" width="12" style="4" customWidth="1"/>
    <col min="5141" max="5376" width="8.5703125" style="4"/>
    <col min="5377" max="5377" width="20" style="4" customWidth="1"/>
    <col min="5378" max="5378" width="18.28515625" style="4" customWidth="1"/>
    <col min="5379" max="5379" width="15.28515625" style="4" customWidth="1"/>
    <col min="5380" max="5380" width="17.7109375" style="4" customWidth="1"/>
    <col min="5381" max="5381" width="14.28515625" style="4" bestFit="1" customWidth="1"/>
    <col min="5382" max="5382" width="12.7109375" style="4" customWidth="1"/>
    <col min="5383" max="5383" width="18.28515625" style="4" customWidth="1"/>
    <col min="5384" max="5384" width="24.5703125" style="4" customWidth="1"/>
    <col min="5385" max="5385" width="11.7109375" style="4" customWidth="1"/>
    <col min="5386" max="5386" width="12.7109375" style="4" customWidth="1"/>
    <col min="5387" max="5387" width="17.7109375" style="4" customWidth="1"/>
    <col min="5388" max="5388" width="16.7109375" style="4" customWidth="1"/>
    <col min="5389" max="5389" width="29.7109375" style="4" customWidth="1"/>
    <col min="5390" max="5390" width="24.7109375" style="4" customWidth="1"/>
    <col min="5391" max="5391" width="19.42578125" style="4" customWidth="1"/>
    <col min="5392" max="5392" width="8.5703125" style="4"/>
    <col min="5393" max="5393" width="12" style="4" customWidth="1"/>
    <col min="5394" max="5394" width="11.42578125" style="4" customWidth="1"/>
    <col min="5395" max="5396" width="12" style="4" customWidth="1"/>
    <col min="5397" max="5632" width="8.5703125" style="4"/>
    <col min="5633" max="5633" width="20" style="4" customWidth="1"/>
    <col min="5634" max="5634" width="18.28515625" style="4" customWidth="1"/>
    <col min="5635" max="5635" width="15.28515625" style="4" customWidth="1"/>
    <col min="5636" max="5636" width="17.7109375" style="4" customWidth="1"/>
    <col min="5637" max="5637" width="14.28515625" style="4" bestFit="1" customWidth="1"/>
    <col min="5638" max="5638" width="12.7109375" style="4" customWidth="1"/>
    <col min="5639" max="5639" width="18.28515625" style="4" customWidth="1"/>
    <col min="5640" max="5640" width="24.5703125" style="4" customWidth="1"/>
    <col min="5641" max="5641" width="11.7109375" style="4" customWidth="1"/>
    <col min="5642" max="5642" width="12.7109375" style="4" customWidth="1"/>
    <col min="5643" max="5643" width="17.7109375" style="4" customWidth="1"/>
    <col min="5644" max="5644" width="16.7109375" style="4" customWidth="1"/>
    <col min="5645" max="5645" width="29.7109375" style="4" customWidth="1"/>
    <col min="5646" max="5646" width="24.7109375" style="4" customWidth="1"/>
    <col min="5647" max="5647" width="19.42578125" style="4" customWidth="1"/>
    <col min="5648" max="5648" width="8.5703125" style="4"/>
    <col min="5649" max="5649" width="12" style="4" customWidth="1"/>
    <col min="5650" max="5650" width="11.42578125" style="4" customWidth="1"/>
    <col min="5651" max="5652" width="12" style="4" customWidth="1"/>
    <col min="5653" max="5888" width="8.5703125" style="4"/>
    <col min="5889" max="5889" width="20" style="4" customWidth="1"/>
    <col min="5890" max="5890" width="18.28515625" style="4" customWidth="1"/>
    <col min="5891" max="5891" width="15.28515625" style="4" customWidth="1"/>
    <col min="5892" max="5892" width="17.7109375" style="4" customWidth="1"/>
    <col min="5893" max="5893" width="14.28515625" style="4" bestFit="1" customWidth="1"/>
    <col min="5894" max="5894" width="12.7109375" style="4" customWidth="1"/>
    <col min="5895" max="5895" width="18.28515625" style="4" customWidth="1"/>
    <col min="5896" max="5896" width="24.5703125" style="4" customWidth="1"/>
    <col min="5897" max="5897" width="11.7109375" style="4" customWidth="1"/>
    <col min="5898" max="5898" width="12.7109375" style="4" customWidth="1"/>
    <col min="5899" max="5899" width="17.7109375" style="4" customWidth="1"/>
    <col min="5900" max="5900" width="16.7109375" style="4" customWidth="1"/>
    <col min="5901" max="5901" width="29.7109375" style="4" customWidth="1"/>
    <col min="5902" max="5902" width="24.7109375" style="4" customWidth="1"/>
    <col min="5903" max="5903" width="19.42578125" style="4" customWidth="1"/>
    <col min="5904" max="5904" width="8.5703125" style="4"/>
    <col min="5905" max="5905" width="12" style="4" customWidth="1"/>
    <col min="5906" max="5906" width="11.42578125" style="4" customWidth="1"/>
    <col min="5907" max="5908" width="12" style="4" customWidth="1"/>
    <col min="5909" max="6144" width="8.5703125" style="4"/>
    <col min="6145" max="6145" width="20" style="4" customWidth="1"/>
    <col min="6146" max="6146" width="18.28515625" style="4" customWidth="1"/>
    <col min="6147" max="6147" width="15.28515625" style="4" customWidth="1"/>
    <col min="6148" max="6148" width="17.7109375" style="4" customWidth="1"/>
    <col min="6149" max="6149" width="14.28515625" style="4" bestFit="1" customWidth="1"/>
    <col min="6150" max="6150" width="12.7109375" style="4" customWidth="1"/>
    <col min="6151" max="6151" width="18.28515625" style="4" customWidth="1"/>
    <col min="6152" max="6152" width="24.5703125" style="4" customWidth="1"/>
    <col min="6153" max="6153" width="11.7109375" style="4" customWidth="1"/>
    <col min="6154" max="6154" width="12.7109375" style="4" customWidth="1"/>
    <col min="6155" max="6155" width="17.7109375" style="4" customWidth="1"/>
    <col min="6156" max="6156" width="16.7109375" style="4" customWidth="1"/>
    <col min="6157" max="6157" width="29.7109375" style="4" customWidth="1"/>
    <col min="6158" max="6158" width="24.7109375" style="4" customWidth="1"/>
    <col min="6159" max="6159" width="19.42578125" style="4" customWidth="1"/>
    <col min="6160" max="6160" width="8.5703125" style="4"/>
    <col min="6161" max="6161" width="12" style="4" customWidth="1"/>
    <col min="6162" max="6162" width="11.42578125" style="4" customWidth="1"/>
    <col min="6163" max="6164" width="12" style="4" customWidth="1"/>
    <col min="6165" max="6400" width="8.5703125" style="4"/>
    <col min="6401" max="6401" width="20" style="4" customWidth="1"/>
    <col min="6402" max="6402" width="18.28515625" style="4" customWidth="1"/>
    <col min="6403" max="6403" width="15.28515625" style="4" customWidth="1"/>
    <col min="6404" max="6404" width="17.7109375" style="4" customWidth="1"/>
    <col min="6405" max="6405" width="14.28515625" style="4" bestFit="1" customWidth="1"/>
    <col min="6406" max="6406" width="12.7109375" style="4" customWidth="1"/>
    <col min="6407" max="6407" width="18.28515625" style="4" customWidth="1"/>
    <col min="6408" max="6408" width="24.5703125" style="4" customWidth="1"/>
    <col min="6409" max="6409" width="11.7109375" style="4" customWidth="1"/>
    <col min="6410" max="6410" width="12.7109375" style="4" customWidth="1"/>
    <col min="6411" max="6411" width="17.7109375" style="4" customWidth="1"/>
    <col min="6412" max="6412" width="16.7109375" style="4" customWidth="1"/>
    <col min="6413" max="6413" width="29.7109375" style="4" customWidth="1"/>
    <col min="6414" max="6414" width="24.7109375" style="4" customWidth="1"/>
    <col min="6415" max="6415" width="19.42578125" style="4" customWidth="1"/>
    <col min="6416" max="6416" width="8.5703125" style="4"/>
    <col min="6417" max="6417" width="12" style="4" customWidth="1"/>
    <col min="6418" max="6418" width="11.42578125" style="4" customWidth="1"/>
    <col min="6419" max="6420" width="12" style="4" customWidth="1"/>
    <col min="6421" max="6656" width="8.5703125" style="4"/>
    <col min="6657" max="6657" width="20" style="4" customWidth="1"/>
    <col min="6658" max="6658" width="18.28515625" style="4" customWidth="1"/>
    <col min="6659" max="6659" width="15.28515625" style="4" customWidth="1"/>
    <col min="6660" max="6660" width="17.7109375" style="4" customWidth="1"/>
    <col min="6661" max="6661" width="14.28515625" style="4" bestFit="1" customWidth="1"/>
    <col min="6662" max="6662" width="12.7109375" style="4" customWidth="1"/>
    <col min="6663" max="6663" width="18.28515625" style="4" customWidth="1"/>
    <col min="6664" max="6664" width="24.5703125" style="4" customWidth="1"/>
    <col min="6665" max="6665" width="11.7109375" style="4" customWidth="1"/>
    <col min="6666" max="6666" width="12.7109375" style="4" customWidth="1"/>
    <col min="6667" max="6667" width="17.7109375" style="4" customWidth="1"/>
    <col min="6668" max="6668" width="16.7109375" style="4" customWidth="1"/>
    <col min="6669" max="6669" width="29.7109375" style="4" customWidth="1"/>
    <col min="6670" max="6670" width="24.7109375" style="4" customWidth="1"/>
    <col min="6671" max="6671" width="19.42578125" style="4" customWidth="1"/>
    <col min="6672" max="6672" width="8.5703125" style="4"/>
    <col min="6673" max="6673" width="12" style="4" customWidth="1"/>
    <col min="6674" max="6674" width="11.42578125" style="4" customWidth="1"/>
    <col min="6675" max="6676" width="12" style="4" customWidth="1"/>
    <col min="6677" max="6912" width="8.5703125" style="4"/>
    <col min="6913" max="6913" width="20" style="4" customWidth="1"/>
    <col min="6914" max="6914" width="18.28515625" style="4" customWidth="1"/>
    <col min="6915" max="6915" width="15.28515625" style="4" customWidth="1"/>
    <col min="6916" max="6916" width="17.7109375" style="4" customWidth="1"/>
    <col min="6917" max="6917" width="14.28515625" style="4" bestFit="1" customWidth="1"/>
    <col min="6918" max="6918" width="12.7109375" style="4" customWidth="1"/>
    <col min="6919" max="6919" width="18.28515625" style="4" customWidth="1"/>
    <col min="6920" max="6920" width="24.5703125" style="4" customWidth="1"/>
    <col min="6921" max="6921" width="11.7109375" style="4" customWidth="1"/>
    <col min="6922" max="6922" width="12.7109375" style="4" customWidth="1"/>
    <col min="6923" max="6923" width="17.7109375" style="4" customWidth="1"/>
    <col min="6924" max="6924" width="16.7109375" style="4" customWidth="1"/>
    <col min="6925" max="6925" width="29.7109375" style="4" customWidth="1"/>
    <col min="6926" max="6926" width="24.7109375" style="4" customWidth="1"/>
    <col min="6927" max="6927" width="19.42578125" style="4" customWidth="1"/>
    <col min="6928" max="6928" width="8.5703125" style="4"/>
    <col min="6929" max="6929" width="12" style="4" customWidth="1"/>
    <col min="6930" max="6930" width="11.42578125" style="4" customWidth="1"/>
    <col min="6931" max="6932" width="12" style="4" customWidth="1"/>
    <col min="6933" max="7168" width="8.5703125" style="4"/>
    <col min="7169" max="7169" width="20" style="4" customWidth="1"/>
    <col min="7170" max="7170" width="18.28515625" style="4" customWidth="1"/>
    <col min="7171" max="7171" width="15.28515625" style="4" customWidth="1"/>
    <col min="7172" max="7172" width="17.7109375" style="4" customWidth="1"/>
    <col min="7173" max="7173" width="14.28515625" style="4" bestFit="1" customWidth="1"/>
    <col min="7174" max="7174" width="12.7109375" style="4" customWidth="1"/>
    <col min="7175" max="7175" width="18.28515625" style="4" customWidth="1"/>
    <col min="7176" max="7176" width="24.5703125" style="4" customWidth="1"/>
    <col min="7177" max="7177" width="11.7109375" style="4" customWidth="1"/>
    <col min="7178" max="7178" width="12.7109375" style="4" customWidth="1"/>
    <col min="7179" max="7179" width="17.7109375" style="4" customWidth="1"/>
    <col min="7180" max="7180" width="16.7109375" style="4" customWidth="1"/>
    <col min="7181" max="7181" width="29.7109375" style="4" customWidth="1"/>
    <col min="7182" max="7182" width="24.7109375" style="4" customWidth="1"/>
    <col min="7183" max="7183" width="19.42578125" style="4" customWidth="1"/>
    <col min="7184" max="7184" width="8.5703125" style="4"/>
    <col min="7185" max="7185" width="12" style="4" customWidth="1"/>
    <col min="7186" max="7186" width="11.42578125" style="4" customWidth="1"/>
    <col min="7187" max="7188" width="12" style="4" customWidth="1"/>
    <col min="7189" max="7424" width="8.5703125" style="4"/>
    <col min="7425" max="7425" width="20" style="4" customWidth="1"/>
    <col min="7426" max="7426" width="18.28515625" style="4" customWidth="1"/>
    <col min="7427" max="7427" width="15.28515625" style="4" customWidth="1"/>
    <col min="7428" max="7428" width="17.7109375" style="4" customWidth="1"/>
    <col min="7429" max="7429" width="14.28515625" style="4" bestFit="1" customWidth="1"/>
    <col min="7430" max="7430" width="12.7109375" style="4" customWidth="1"/>
    <col min="7431" max="7431" width="18.28515625" style="4" customWidth="1"/>
    <col min="7432" max="7432" width="24.5703125" style="4" customWidth="1"/>
    <col min="7433" max="7433" width="11.7109375" style="4" customWidth="1"/>
    <col min="7434" max="7434" width="12.7109375" style="4" customWidth="1"/>
    <col min="7435" max="7435" width="17.7109375" style="4" customWidth="1"/>
    <col min="7436" max="7436" width="16.7109375" style="4" customWidth="1"/>
    <col min="7437" max="7437" width="29.7109375" style="4" customWidth="1"/>
    <col min="7438" max="7438" width="24.7109375" style="4" customWidth="1"/>
    <col min="7439" max="7439" width="19.42578125" style="4" customWidth="1"/>
    <col min="7440" max="7440" width="8.5703125" style="4"/>
    <col min="7441" max="7441" width="12" style="4" customWidth="1"/>
    <col min="7442" max="7442" width="11.42578125" style="4" customWidth="1"/>
    <col min="7443" max="7444" width="12" style="4" customWidth="1"/>
    <col min="7445" max="7680" width="8.5703125" style="4"/>
    <col min="7681" max="7681" width="20" style="4" customWidth="1"/>
    <col min="7682" max="7682" width="18.28515625" style="4" customWidth="1"/>
    <col min="7683" max="7683" width="15.28515625" style="4" customWidth="1"/>
    <col min="7684" max="7684" width="17.7109375" style="4" customWidth="1"/>
    <col min="7685" max="7685" width="14.28515625" style="4" bestFit="1" customWidth="1"/>
    <col min="7686" max="7686" width="12.7109375" style="4" customWidth="1"/>
    <col min="7687" max="7687" width="18.28515625" style="4" customWidth="1"/>
    <col min="7688" max="7688" width="24.5703125" style="4" customWidth="1"/>
    <col min="7689" max="7689" width="11.7109375" style="4" customWidth="1"/>
    <col min="7690" max="7690" width="12.7109375" style="4" customWidth="1"/>
    <col min="7691" max="7691" width="17.7109375" style="4" customWidth="1"/>
    <col min="7692" max="7692" width="16.7109375" style="4" customWidth="1"/>
    <col min="7693" max="7693" width="29.7109375" style="4" customWidth="1"/>
    <col min="7694" max="7694" width="24.7109375" style="4" customWidth="1"/>
    <col min="7695" max="7695" width="19.42578125" style="4" customWidth="1"/>
    <col min="7696" max="7696" width="8.5703125" style="4"/>
    <col min="7697" max="7697" width="12" style="4" customWidth="1"/>
    <col min="7698" max="7698" width="11.42578125" style="4" customWidth="1"/>
    <col min="7699" max="7700" width="12" style="4" customWidth="1"/>
    <col min="7701" max="7936" width="8.5703125" style="4"/>
    <col min="7937" max="7937" width="20" style="4" customWidth="1"/>
    <col min="7938" max="7938" width="18.28515625" style="4" customWidth="1"/>
    <col min="7939" max="7939" width="15.28515625" style="4" customWidth="1"/>
    <col min="7940" max="7940" width="17.7109375" style="4" customWidth="1"/>
    <col min="7941" max="7941" width="14.28515625" style="4" bestFit="1" customWidth="1"/>
    <col min="7942" max="7942" width="12.7109375" style="4" customWidth="1"/>
    <col min="7943" max="7943" width="18.28515625" style="4" customWidth="1"/>
    <col min="7944" max="7944" width="24.5703125" style="4" customWidth="1"/>
    <col min="7945" max="7945" width="11.7109375" style="4" customWidth="1"/>
    <col min="7946" max="7946" width="12.7109375" style="4" customWidth="1"/>
    <col min="7947" max="7947" width="17.7109375" style="4" customWidth="1"/>
    <col min="7948" max="7948" width="16.7109375" style="4" customWidth="1"/>
    <col min="7949" max="7949" width="29.7109375" style="4" customWidth="1"/>
    <col min="7950" max="7950" width="24.7109375" style="4" customWidth="1"/>
    <col min="7951" max="7951" width="19.42578125" style="4" customWidth="1"/>
    <col min="7952" max="7952" width="8.5703125" style="4"/>
    <col min="7953" max="7953" width="12" style="4" customWidth="1"/>
    <col min="7954" max="7954" width="11.42578125" style="4" customWidth="1"/>
    <col min="7955" max="7956" width="12" style="4" customWidth="1"/>
    <col min="7957" max="8192" width="8.5703125" style="4"/>
    <col min="8193" max="8193" width="20" style="4" customWidth="1"/>
    <col min="8194" max="8194" width="18.28515625" style="4" customWidth="1"/>
    <col min="8195" max="8195" width="15.28515625" style="4" customWidth="1"/>
    <col min="8196" max="8196" width="17.7109375" style="4" customWidth="1"/>
    <col min="8197" max="8197" width="14.28515625" style="4" bestFit="1" customWidth="1"/>
    <col min="8198" max="8198" width="12.7109375" style="4" customWidth="1"/>
    <col min="8199" max="8199" width="18.28515625" style="4" customWidth="1"/>
    <col min="8200" max="8200" width="24.5703125" style="4" customWidth="1"/>
    <col min="8201" max="8201" width="11.7109375" style="4" customWidth="1"/>
    <col min="8202" max="8202" width="12.7109375" style="4" customWidth="1"/>
    <col min="8203" max="8203" width="17.7109375" style="4" customWidth="1"/>
    <col min="8204" max="8204" width="16.7109375" style="4" customWidth="1"/>
    <col min="8205" max="8205" width="29.7109375" style="4" customWidth="1"/>
    <col min="8206" max="8206" width="24.7109375" style="4" customWidth="1"/>
    <col min="8207" max="8207" width="19.42578125" style="4" customWidth="1"/>
    <col min="8208" max="8208" width="8.5703125" style="4"/>
    <col min="8209" max="8209" width="12" style="4" customWidth="1"/>
    <col min="8210" max="8210" width="11.42578125" style="4" customWidth="1"/>
    <col min="8211" max="8212" width="12" style="4" customWidth="1"/>
    <col min="8213" max="8448" width="8.5703125" style="4"/>
    <col min="8449" max="8449" width="20" style="4" customWidth="1"/>
    <col min="8450" max="8450" width="18.28515625" style="4" customWidth="1"/>
    <col min="8451" max="8451" width="15.28515625" style="4" customWidth="1"/>
    <col min="8452" max="8452" width="17.7109375" style="4" customWidth="1"/>
    <col min="8453" max="8453" width="14.28515625" style="4" bestFit="1" customWidth="1"/>
    <col min="8454" max="8454" width="12.7109375" style="4" customWidth="1"/>
    <col min="8455" max="8455" width="18.28515625" style="4" customWidth="1"/>
    <col min="8456" max="8456" width="24.5703125" style="4" customWidth="1"/>
    <col min="8457" max="8457" width="11.7109375" style="4" customWidth="1"/>
    <col min="8458" max="8458" width="12.7109375" style="4" customWidth="1"/>
    <col min="8459" max="8459" width="17.7109375" style="4" customWidth="1"/>
    <col min="8460" max="8460" width="16.7109375" style="4" customWidth="1"/>
    <col min="8461" max="8461" width="29.7109375" style="4" customWidth="1"/>
    <col min="8462" max="8462" width="24.7109375" style="4" customWidth="1"/>
    <col min="8463" max="8463" width="19.42578125" style="4" customWidth="1"/>
    <col min="8464" max="8464" width="8.5703125" style="4"/>
    <col min="8465" max="8465" width="12" style="4" customWidth="1"/>
    <col min="8466" max="8466" width="11.42578125" style="4" customWidth="1"/>
    <col min="8467" max="8468" width="12" style="4" customWidth="1"/>
    <col min="8469" max="8704" width="8.5703125" style="4"/>
    <col min="8705" max="8705" width="20" style="4" customWidth="1"/>
    <col min="8706" max="8706" width="18.28515625" style="4" customWidth="1"/>
    <col min="8707" max="8707" width="15.28515625" style="4" customWidth="1"/>
    <col min="8708" max="8708" width="17.7109375" style="4" customWidth="1"/>
    <col min="8709" max="8709" width="14.28515625" style="4" bestFit="1" customWidth="1"/>
    <col min="8710" max="8710" width="12.7109375" style="4" customWidth="1"/>
    <col min="8711" max="8711" width="18.28515625" style="4" customWidth="1"/>
    <col min="8712" max="8712" width="24.5703125" style="4" customWidth="1"/>
    <col min="8713" max="8713" width="11.7109375" style="4" customWidth="1"/>
    <col min="8714" max="8714" width="12.7109375" style="4" customWidth="1"/>
    <col min="8715" max="8715" width="17.7109375" style="4" customWidth="1"/>
    <col min="8716" max="8716" width="16.7109375" style="4" customWidth="1"/>
    <col min="8717" max="8717" width="29.7109375" style="4" customWidth="1"/>
    <col min="8718" max="8718" width="24.7109375" style="4" customWidth="1"/>
    <col min="8719" max="8719" width="19.42578125" style="4" customWidth="1"/>
    <col min="8720" max="8720" width="8.5703125" style="4"/>
    <col min="8721" max="8721" width="12" style="4" customWidth="1"/>
    <col min="8722" max="8722" width="11.42578125" style="4" customWidth="1"/>
    <col min="8723" max="8724" width="12" style="4" customWidth="1"/>
    <col min="8725" max="8960" width="8.5703125" style="4"/>
    <col min="8961" max="8961" width="20" style="4" customWidth="1"/>
    <col min="8962" max="8962" width="18.28515625" style="4" customWidth="1"/>
    <col min="8963" max="8963" width="15.28515625" style="4" customWidth="1"/>
    <col min="8964" max="8964" width="17.7109375" style="4" customWidth="1"/>
    <col min="8965" max="8965" width="14.28515625" style="4" bestFit="1" customWidth="1"/>
    <col min="8966" max="8966" width="12.7109375" style="4" customWidth="1"/>
    <col min="8967" max="8967" width="18.28515625" style="4" customWidth="1"/>
    <col min="8968" max="8968" width="24.5703125" style="4" customWidth="1"/>
    <col min="8969" max="8969" width="11.7109375" style="4" customWidth="1"/>
    <col min="8970" max="8970" width="12.7109375" style="4" customWidth="1"/>
    <col min="8971" max="8971" width="17.7109375" style="4" customWidth="1"/>
    <col min="8972" max="8972" width="16.7109375" style="4" customWidth="1"/>
    <col min="8973" max="8973" width="29.7109375" style="4" customWidth="1"/>
    <col min="8974" max="8974" width="24.7109375" style="4" customWidth="1"/>
    <col min="8975" max="8975" width="19.42578125" style="4" customWidth="1"/>
    <col min="8976" max="8976" width="8.5703125" style="4"/>
    <col min="8977" max="8977" width="12" style="4" customWidth="1"/>
    <col min="8978" max="8978" width="11.42578125" style="4" customWidth="1"/>
    <col min="8979" max="8980" width="12" style="4" customWidth="1"/>
    <col min="8981" max="9216" width="8.5703125" style="4"/>
    <col min="9217" max="9217" width="20" style="4" customWidth="1"/>
    <col min="9218" max="9218" width="18.28515625" style="4" customWidth="1"/>
    <col min="9219" max="9219" width="15.28515625" style="4" customWidth="1"/>
    <col min="9220" max="9220" width="17.7109375" style="4" customWidth="1"/>
    <col min="9221" max="9221" width="14.28515625" style="4" bestFit="1" customWidth="1"/>
    <col min="9222" max="9222" width="12.7109375" style="4" customWidth="1"/>
    <col min="9223" max="9223" width="18.28515625" style="4" customWidth="1"/>
    <col min="9224" max="9224" width="24.5703125" style="4" customWidth="1"/>
    <col min="9225" max="9225" width="11.7109375" style="4" customWidth="1"/>
    <col min="9226" max="9226" width="12.7109375" style="4" customWidth="1"/>
    <col min="9227" max="9227" width="17.7109375" style="4" customWidth="1"/>
    <col min="9228" max="9228" width="16.7109375" style="4" customWidth="1"/>
    <col min="9229" max="9229" width="29.7109375" style="4" customWidth="1"/>
    <col min="9230" max="9230" width="24.7109375" style="4" customWidth="1"/>
    <col min="9231" max="9231" width="19.42578125" style="4" customWidth="1"/>
    <col min="9232" max="9232" width="8.5703125" style="4"/>
    <col min="9233" max="9233" width="12" style="4" customWidth="1"/>
    <col min="9234" max="9234" width="11.42578125" style="4" customWidth="1"/>
    <col min="9235" max="9236" width="12" style="4" customWidth="1"/>
    <col min="9237" max="9472" width="8.5703125" style="4"/>
    <col min="9473" max="9473" width="20" style="4" customWidth="1"/>
    <col min="9474" max="9474" width="18.28515625" style="4" customWidth="1"/>
    <col min="9475" max="9475" width="15.28515625" style="4" customWidth="1"/>
    <col min="9476" max="9476" width="17.7109375" style="4" customWidth="1"/>
    <col min="9477" max="9477" width="14.28515625" style="4" bestFit="1" customWidth="1"/>
    <col min="9478" max="9478" width="12.7109375" style="4" customWidth="1"/>
    <col min="9479" max="9479" width="18.28515625" style="4" customWidth="1"/>
    <col min="9480" max="9480" width="24.5703125" style="4" customWidth="1"/>
    <col min="9481" max="9481" width="11.7109375" style="4" customWidth="1"/>
    <col min="9482" max="9482" width="12.7109375" style="4" customWidth="1"/>
    <col min="9483" max="9483" width="17.7109375" style="4" customWidth="1"/>
    <col min="9484" max="9484" width="16.7109375" style="4" customWidth="1"/>
    <col min="9485" max="9485" width="29.7109375" style="4" customWidth="1"/>
    <col min="9486" max="9486" width="24.7109375" style="4" customWidth="1"/>
    <col min="9487" max="9487" width="19.42578125" style="4" customWidth="1"/>
    <col min="9488" max="9488" width="8.5703125" style="4"/>
    <col min="9489" max="9489" width="12" style="4" customWidth="1"/>
    <col min="9490" max="9490" width="11.42578125" style="4" customWidth="1"/>
    <col min="9491" max="9492" width="12" style="4" customWidth="1"/>
    <col min="9493" max="9728" width="8.5703125" style="4"/>
    <col min="9729" max="9729" width="20" style="4" customWidth="1"/>
    <col min="9730" max="9730" width="18.28515625" style="4" customWidth="1"/>
    <col min="9731" max="9731" width="15.28515625" style="4" customWidth="1"/>
    <col min="9732" max="9732" width="17.7109375" style="4" customWidth="1"/>
    <col min="9733" max="9733" width="14.28515625" style="4" bestFit="1" customWidth="1"/>
    <col min="9734" max="9734" width="12.7109375" style="4" customWidth="1"/>
    <col min="9735" max="9735" width="18.28515625" style="4" customWidth="1"/>
    <col min="9736" max="9736" width="24.5703125" style="4" customWidth="1"/>
    <col min="9737" max="9737" width="11.7109375" style="4" customWidth="1"/>
    <col min="9738" max="9738" width="12.7109375" style="4" customWidth="1"/>
    <col min="9739" max="9739" width="17.7109375" style="4" customWidth="1"/>
    <col min="9740" max="9740" width="16.7109375" style="4" customWidth="1"/>
    <col min="9741" max="9741" width="29.7109375" style="4" customWidth="1"/>
    <col min="9742" max="9742" width="24.7109375" style="4" customWidth="1"/>
    <col min="9743" max="9743" width="19.42578125" style="4" customWidth="1"/>
    <col min="9744" max="9744" width="8.5703125" style="4"/>
    <col min="9745" max="9745" width="12" style="4" customWidth="1"/>
    <col min="9746" max="9746" width="11.42578125" style="4" customWidth="1"/>
    <col min="9747" max="9748" width="12" style="4" customWidth="1"/>
    <col min="9749" max="9984" width="8.5703125" style="4"/>
    <col min="9985" max="9985" width="20" style="4" customWidth="1"/>
    <col min="9986" max="9986" width="18.28515625" style="4" customWidth="1"/>
    <col min="9987" max="9987" width="15.28515625" style="4" customWidth="1"/>
    <col min="9988" max="9988" width="17.7109375" style="4" customWidth="1"/>
    <col min="9989" max="9989" width="14.28515625" style="4" bestFit="1" customWidth="1"/>
    <col min="9990" max="9990" width="12.7109375" style="4" customWidth="1"/>
    <col min="9991" max="9991" width="18.28515625" style="4" customWidth="1"/>
    <col min="9992" max="9992" width="24.5703125" style="4" customWidth="1"/>
    <col min="9993" max="9993" width="11.7109375" style="4" customWidth="1"/>
    <col min="9994" max="9994" width="12.7109375" style="4" customWidth="1"/>
    <col min="9995" max="9995" width="17.7109375" style="4" customWidth="1"/>
    <col min="9996" max="9996" width="16.7109375" style="4" customWidth="1"/>
    <col min="9997" max="9997" width="29.7109375" style="4" customWidth="1"/>
    <col min="9998" max="9998" width="24.7109375" style="4" customWidth="1"/>
    <col min="9999" max="9999" width="19.42578125" style="4" customWidth="1"/>
    <col min="10000" max="10000" width="8.5703125" style="4"/>
    <col min="10001" max="10001" width="12" style="4" customWidth="1"/>
    <col min="10002" max="10002" width="11.42578125" style="4" customWidth="1"/>
    <col min="10003" max="10004" width="12" style="4" customWidth="1"/>
    <col min="10005" max="10240" width="8.5703125" style="4"/>
    <col min="10241" max="10241" width="20" style="4" customWidth="1"/>
    <col min="10242" max="10242" width="18.28515625" style="4" customWidth="1"/>
    <col min="10243" max="10243" width="15.28515625" style="4" customWidth="1"/>
    <col min="10244" max="10244" width="17.7109375" style="4" customWidth="1"/>
    <col min="10245" max="10245" width="14.28515625" style="4" bestFit="1" customWidth="1"/>
    <col min="10246" max="10246" width="12.7109375" style="4" customWidth="1"/>
    <col min="10247" max="10247" width="18.28515625" style="4" customWidth="1"/>
    <col min="10248" max="10248" width="24.5703125" style="4" customWidth="1"/>
    <col min="10249" max="10249" width="11.7109375" style="4" customWidth="1"/>
    <col min="10250" max="10250" width="12.7109375" style="4" customWidth="1"/>
    <col min="10251" max="10251" width="17.7109375" style="4" customWidth="1"/>
    <col min="10252" max="10252" width="16.7109375" style="4" customWidth="1"/>
    <col min="10253" max="10253" width="29.7109375" style="4" customWidth="1"/>
    <col min="10254" max="10254" width="24.7109375" style="4" customWidth="1"/>
    <col min="10255" max="10255" width="19.42578125" style="4" customWidth="1"/>
    <col min="10256" max="10256" width="8.5703125" style="4"/>
    <col min="10257" max="10257" width="12" style="4" customWidth="1"/>
    <col min="10258" max="10258" width="11.42578125" style="4" customWidth="1"/>
    <col min="10259" max="10260" width="12" style="4" customWidth="1"/>
    <col min="10261" max="10496" width="8.5703125" style="4"/>
    <col min="10497" max="10497" width="20" style="4" customWidth="1"/>
    <col min="10498" max="10498" width="18.28515625" style="4" customWidth="1"/>
    <col min="10499" max="10499" width="15.28515625" style="4" customWidth="1"/>
    <col min="10500" max="10500" width="17.7109375" style="4" customWidth="1"/>
    <col min="10501" max="10501" width="14.28515625" style="4" bestFit="1" customWidth="1"/>
    <col min="10502" max="10502" width="12.7109375" style="4" customWidth="1"/>
    <col min="10503" max="10503" width="18.28515625" style="4" customWidth="1"/>
    <col min="10504" max="10504" width="24.5703125" style="4" customWidth="1"/>
    <col min="10505" max="10505" width="11.7109375" style="4" customWidth="1"/>
    <col min="10506" max="10506" width="12.7109375" style="4" customWidth="1"/>
    <col min="10507" max="10507" width="17.7109375" style="4" customWidth="1"/>
    <col min="10508" max="10508" width="16.7109375" style="4" customWidth="1"/>
    <col min="10509" max="10509" width="29.7109375" style="4" customWidth="1"/>
    <col min="10510" max="10510" width="24.7109375" style="4" customWidth="1"/>
    <col min="10511" max="10511" width="19.42578125" style="4" customWidth="1"/>
    <col min="10512" max="10512" width="8.5703125" style="4"/>
    <col min="10513" max="10513" width="12" style="4" customWidth="1"/>
    <col min="10514" max="10514" width="11.42578125" style="4" customWidth="1"/>
    <col min="10515" max="10516" width="12" style="4" customWidth="1"/>
    <col min="10517" max="10752" width="8.5703125" style="4"/>
    <col min="10753" max="10753" width="20" style="4" customWidth="1"/>
    <col min="10754" max="10754" width="18.28515625" style="4" customWidth="1"/>
    <col min="10755" max="10755" width="15.28515625" style="4" customWidth="1"/>
    <col min="10756" max="10756" width="17.7109375" style="4" customWidth="1"/>
    <col min="10757" max="10757" width="14.28515625" style="4" bestFit="1" customWidth="1"/>
    <col min="10758" max="10758" width="12.7109375" style="4" customWidth="1"/>
    <col min="10759" max="10759" width="18.28515625" style="4" customWidth="1"/>
    <col min="10760" max="10760" width="24.5703125" style="4" customWidth="1"/>
    <col min="10761" max="10761" width="11.7109375" style="4" customWidth="1"/>
    <col min="10762" max="10762" width="12.7109375" style="4" customWidth="1"/>
    <col min="10763" max="10763" width="17.7109375" style="4" customWidth="1"/>
    <col min="10764" max="10764" width="16.7109375" style="4" customWidth="1"/>
    <col min="10765" max="10765" width="29.7109375" style="4" customWidth="1"/>
    <col min="10766" max="10766" width="24.7109375" style="4" customWidth="1"/>
    <col min="10767" max="10767" width="19.42578125" style="4" customWidth="1"/>
    <col min="10768" max="10768" width="8.5703125" style="4"/>
    <col min="10769" max="10769" width="12" style="4" customWidth="1"/>
    <col min="10770" max="10770" width="11.42578125" style="4" customWidth="1"/>
    <col min="10771" max="10772" width="12" style="4" customWidth="1"/>
    <col min="10773" max="11008" width="8.5703125" style="4"/>
    <col min="11009" max="11009" width="20" style="4" customWidth="1"/>
    <col min="11010" max="11010" width="18.28515625" style="4" customWidth="1"/>
    <col min="11011" max="11011" width="15.28515625" style="4" customWidth="1"/>
    <col min="11012" max="11012" width="17.7109375" style="4" customWidth="1"/>
    <col min="11013" max="11013" width="14.28515625" style="4" bestFit="1" customWidth="1"/>
    <col min="11014" max="11014" width="12.7109375" style="4" customWidth="1"/>
    <col min="11015" max="11015" width="18.28515625" style="4" customWidth="1"/>
    <col min="11016" max="11016" width="24.5703125" style="4" customWidth="1"/>
    <col min="11017" max="11017" width="11.7109375" style="4" customWidth="1"/>
    <col min="11018" max="11018" width="12.7109375" style="4" customWidth="1"/>
    <col min="11019" max="11019" width="17.7109375" style="4" customWidth="1"/>
    <col min="11020" max="11020" width="16.7109375" style="4" customWidth="1"/>
    <col min="11021" max="11021" width="29.7109375" style="4" customWidth="1"/>
    <col min="11022" max="11022" width="24.7109375" style="4" customWidth="1"/>
    <col min="11023" max="11023" width="19.42578125" style="4" customWidth="1"/>
    <col min="11024" max="11024" width="8.5703125" style="4"/>
    <col min="11025" max="11025" width="12" style="4" customWidth="1"/>
    <col min="11026" max="11026" width="11.42578125" style="4" customWidth="1"/>
    <col min="11027" max="11028" width="12" style="4" customWidth="1"/>
    <col min="11029" max="11264" width="8.5703125" style="4"/>
    <col min="11265" max="11265" width="20" style="4" customWidth="1"/>
    <col min="11266" max="11266" width="18.28515625" style="4" customWidth="1"/>
    <col min="11267" max="11267" width="15.28515625" style="4" customWidth="1"/>
    <col min="11268" max="11268" width="17.7109375" style="4" customWidth="1"/>
    <col min="11269" max="11269" width="14.28515625" style="4" bestFit="1" customWidth="1"/>
    <col min="11270" max="11270" width="12.7109375" style="4" customWidth="1"/>
    <col min="11271" max="11271" width="18.28515625" style="4" customWidth="1"/>
    <col min="11272" max="11272" width="24.5703125" style="4" customWidth="1"/>
    <col min="11273" max="11273" width="11.7109375" style="4" customWidth="1"/>
    <col min="11274" max="11274" width="12.7109375" style="4" customWidth="1"/>
    <col min="11275" max="11275" width="17.7109375" style="4" customWidth="1"/>
    <col min="11276" max="11276" width="16.7109375" style="4" customWidth="1"/>
    <col min="11277" max="11277" width="29.7109375" style="4" customWidth="1"/>
    <col min="11278" max="11278" width="24.7109375" style="4" customWidth="1"/>
    <col min="11279" max="11279" width="19.42578125" style="4" customWidth="1"/>
    <col min="11280" max="11280" width="8.5703125" style="4"/>
    <col min="11281" max="11281" width="12" style="4" customWidth="1"/>
    <col min="11282" max="11282" width="11.42578125" style="4" customWidth="1"/>
    <col min="11283" max="11284" width="12" style="4" customWidth="1"/>
    <col min="11285" max="11520" width="8.5703125" style="4"/>
    <col min="11521" max="11521" width="20" style="4" customWidth="1"/>
    <col min="11522" max="11522" width="18.28515625" style="4" customWidth="1"/>
    <col min="11523" max="11523" width="15.28515625" style="4" customWidth="1"/>
    <col min="11524" max="11524" width="17.7109375" style="4" customWidth="1"/>
    <col min="11525" max="11525" width="14.28515625" style="4" bestFit="1" customWidth="1"/>
    <col min="11526" max="11526" width="12.7109375" style="4" customWidth="1"/>
    <col min="11527" max="11527" width="18.28515625" style="4" customWidth="1"/>
    <col min="11528" max="11528" width="24.5703125" style="4" customWidth="1"/>
    <col min="11529" max="11529" width="11.7109375" style="4" customWidth="1"/>
    <col min="11530" max="11530" width="12.7109375" style="4" customWidth="1"/>
    <col min="11531" max="11531" width="17.7109375" style="4" customWidth="1"/>
    <col min="11532" max="11532" width="16.7109375" style="4" customWidth="1"/>
    <col min="11533" max="11533" width="29.7109375" style="4" customWidth="1"/>
    <col min="11534" max="11534" width="24.7109375" style="4" customWidth="1"/>
    <col min="11535" max="11535" width="19.42578125" style="4" customWidth="1"/>
    <col min="11536" max="11536" width="8.5703125" style="4"/>
    <col min="11537" max="11537" width="12" style="4" customWidth="1"/>
    <col min="11538" max="11538" width="11.42578125" style="4" customWidth="1"/>
    <col min="11539" max="11540" width="12" style="4" customWidth="1"/>
    <col min="11541" max="11776" width="8.5703125" style="4"/>
    <col min="11777" max="11777" width="20" style="4" customWidth="1"/>
    <col min="11778" max="11778" width="18.28515625" style="4" customWidth="1"/>
    <col min="11779" max="11779" width="15.28515625" style="4" customWidth="1"/>
    <col min="11780" max="11780" width="17.7109375" style="4" customWidth="1"/>
    <col min="11781" max="11781" width="14.28515625" style="4" bestFit="1" customWidth="1"/>
    <col min="11782" max="11782" width="12.7109375" style="4" customWidth="1"/>
    <col min="11783" max="11783" width="18.28515625" style="4" customWidth="1"/>
    <col min="11784" max="11784" width="24.5703125" style="4" customWidth="1"/>
    <col min="11785" max="11785" width="11.7109375" style="4" customWidth="1"/>
    <col min="11786" max="11786" width="12.7109375" style="4" customWidth="1"/>
    <col min="11787" max="11787" width="17.7109375" style="4" customWidth="1"/>
    <col min="11788" max="11788" width="16.7109375" style="4" customWidth="1"/>
    <col min="11789" max="11789" width="29.7109375" style="4" customWidth="1"/>
    <col min="11790" max="11790" width="24.7109375" style="4" customWidth="1"/>
    <col min="11791" max="11791" width="19.42578125" style="4" customWidth="1"/>
    <col min="11792" max="11792" width="8.5703125" style="4"/>
    <col min="11793" max="11793" width="12" style="4" customWidth="1"/>
    <col min="11794" max="11794" width="11.42578125" style="4" customWidth="1"/>
    <col min="11795" max="11796" width="12" style="4" customWidth="1"/>
    <col min="11797" max="12032" width="8.5703125" style="4"/>
    <col min="12033" max="12033" width="20" style="4" customWidth="1"/>
    <col min="12034" max="12034" width="18.28515625" style="4" customWidth="1"/>
    <col min="12035" max="12035" width="15.28515625" style="4" customWidth="1"/>
    <col min="12036" max="12036" width="17.7109375" style="4" customWidth="1"/>
    <col min="12037" max="12037" width="14.28515625" style="4" bestFit="1" customWidth="1"/>
    <col min="12038" max="12038" width="12.7109375" style="4" customWidth="1"/>
    <col min="12039" max="12039" width="18.28515625" style="4" customWidth="1"/>
    <col min="12040" max="12040" width="24.5703125" style="4" customWidth="1"/>
    <col min="12041" max="12041" width="11.7109375" style="4" customWidth="1"/>
    <col min="12042" max="12042" width="12.7109375" style="4" customWidth="1"/>
    <col min="12043" max="12043" width="17.7109375" style="4" customWidth="1"/>
    <col min="12044" max="12044" width="16.7109375" style="4" customWidth="1"/>
    <col min="12045" max="12045" width="29.7109375" style="4" customWidth="1"/>
    <col min="12046" max="12046" width="24.7109375" style="4" customWidth="1"/>
    <col min="12047" max="12047" width="19.42578125" style="4" customWidth="1"/>
    <col min="12048" max="12048" width="8.5703125" style="4"/>
    <col min="12049" max="12049" width="12" style="4" customWidth="1"/>
    <col min="12050" max="12050" width="11.42578125" style="4" customWidth="1"/>
    <col min="12051" max="12052" width="12" style="4" customWidth="1"/>
    <col min="12053" max="12288" width="8.5703125" style="4"/>
    <col min="12289" max="12289" width="20" style="4" customWidth="1"/>
    <col min="12290" max="12290" width="18.28515625" style="4" customWidth="1"/>
    <col min="12291" max="12291" width="15.28515625" style="4" customWidth="1"/>
    <col min="12292" max="12292" width="17.7109375" style="4" customWidth="1"/>
    <col min="12293" max="12293" width="14.28515625" style="4" bestFit="1" customWidth="1"/>
    <col min="12294" max="12294" width="12.7109375" style="4" customWidth="1"/>
    <col min="12295" max="12295" width="18.28515625" style="4" customWidth="1"/>
    <col min="12296" max="12296" width="24.5703125" style="4" customWidth="1"/>
    <col min="12297" max="12297" width="11.7109375" style="4" customWidth="1"/>
    <col min="12298" max="12298" width="12.7109375" style="4" customWidth="1"/>
    <col min="12299" max="12299" width="17.7109375" style="4" customWidth="1"/>
    <col min="12300" max="12300" width="16.7109375" style="4" customWidth="1"/>
    <col min="12301" max="12301" width="29.7109375" style="4" customWidth="1"/>
    <col min="12302" max="12302" width="24.7109375" style="4" customWidth="1"/>
    <col min="12303" max="12303" width="19.42578125" style="4" customWidth="1"/>
    <col min="12304" max="12304" width="8.5703125" style="4"/>
    <col min="12305" max="12305" width="12" style="4" customWidth="1"/>
    <col min="12306" max="12306" width="11.42578125" style="4" customWidth="1"/>
    <col min="12307" max="12308" width="12" style="4" customWidth="1"/>
    <col min="12309" max="12544" width="8.5703125" style="4"/>
    <col min="12545" max="12545" width="20" style="4" customWidth="1"/>
    <col min="12546" max="12546" width="18.28515625" style="4" customWidth="1"/>
    <col min="12547" max="12547" width="15.28515625" style="4" customWidth="1"/>
    <col min="12548" max="12548" width="17.7109375" style="4" customWidth="1"/>
    <col min="12549" max="12549" width="14.28515625" style="4" bestFit="1" customWidth="1"/>
    <col min="12550" max="12550" width="12.7109375" style="4" customWidth="1"/>
    <col min="12551" max="12551" width="18.28515625" style="4" customWidth="1"/>
    <col min="12552" max="12552" width="24.5703125" style="4" customWidth="1"/>
    <col min="12553" max="12553" width="11.7109375" style="4" customWidth="1"/>
    <col min="12554" max="12554" width="12.7109375" style="4" customWidth="1"/>
    <col min="12555" max="12555" width="17.7109375" style="4" customWidth="1"/>
    <col min="12556" max="12556" width="16.7109375" style="4" customWidth="1"/>
    <col min="12557" max="12557" width="29.7109375" style="4" customWidth="1"/>
    <col min="12558" max="12558" width="24.7109375" style="4" customWidth="1"/>
    <col min="12559" max="12559" width="19.42578125" style="4" customWidth="1"/>
    <col min="12560" max="12560" width="8.5703125" style="4"/>
    <col min="12561" max="12561" width="12" style="4" customWidth="1"/>
    <col min="12562" max="12562" width="11.42578125" style="4" customWidth="1"/>
    <col min="12563" max="12564" width="12" style="4" customWidth="1"/>
    <col min="12565" max="12800" width="8.5703125" style="4"/>
    <col min="12801" max="12801" width="20" style="4" customWidth="1"/>
    <col min="12802" max="12802" width="18.28515625" style="4" customWidth="1"/>
    <col min="12803" max="12803" width="15.28515625" style="4" customWidth="1"/>
    <col min="12804" max="12804" width="17.7109375" style="4" customWidth="1"/>
    <col min="12805" max="12805" width="14.28515625" style="4" bestFit="1" customWidth="1"/>
    <col min="12806" max="12806" width="12.7109375" style="4" customWidth="1"/>
    <col min="12807" max="12807" width="18.28515625" style="4" customWidth="1"/>
    <col min="12808" max="12808" width="24.5703125" style="4" customWidth="1"/>
    <col min="12809" max="12809" width="11.7109375" style="4" customWidth="1"/>
    <col min="12810" max="12810" width="12.7109375" style="4" customWidth="1"/>
    <col min="12811" max="12811" width="17.7109375" style="4" customWidth="1"/>
    <col min="12812" max="12812" width="16.7109375" style="4" customWidth="1"/>
    <col min="12813" max="12813" width="29.7109375" style="4" customWidth="1"/>
    <col min="12814" max="12814" width="24.7109375" style="4" customWidth="1"/>
    <col min="12815" max="12815" width="19.42578125" style="4" customWidth="1"/>
    <col min="12816" max="12816" width="8.5703125" style="4"/>
    <col min="12817" max="12817" width="12" style="4" customWidth="1"/>
    <col min="12818" max="12818" width="11.42578125" style="4" customWidth="1"/>
    <col min="12819" max="12820" width="12" style="4" customWidth="1"/>
    <col min="12821" max="13056" width="8.5703125" style="4"/>
    <col min="13057" max="13057" width="20" style="4" customWidth="1"/>
    <col min="13058" max="13058" width="18.28515625" style="4" customWidth="1"/>
    <col min="13059" max="13059" width="15.28515625" style="4" customWidth="1"/>
    <col min="13060" max="13060" width="17.7109375" style="4" customWidth="1"/>
    <col min="13061" max="13061" width="14.28515625" style="4" bestFit="1" customWidth="1"/>
    <col min="13062" max="13062" width="12.7109375" style="4" customWidth="1"/>
    <col min="13063" max="13063" width="18.28515625" style="4" customWidth="1"/>
    <col min="13064" max="13064" width="24.5703125" style="4" customWidth="1"/>
    <col min="13065" max="13065" width="11.7109375" style="4" customWidth="1"/>
    <col min="13066" max="13066" width="12.7109375" style="4" customWidth="1"/>
    <col min="13067" max="13067" width="17.7109375" style="4" customWidth="1"/>
    <col min="13068" max="13068" width="16.7109375" style="4" customWidth="1"/>
    <col min="13069" max="13069" width="29.7109375" style="4" customWidth="1"/>
    <col min="13070" max="13070" width="24.7109375" style="4" customWidth="1"/>
    <col min="13071" max="13071" width="19.42578125" style="4" customWidth="1"/>
    <col min="13072" max="13072" width="8.5703125" style="4"/>
    <col min="13073" max="13073" width="12" style="4" customWidth="1"/>
    <col min="13074" max="13074" width="11.42578125" style="4" customWidth="1"/>
    <col min="13075" max="13076" width="12" style="4" customWidth="1"/>
    <col min="13077" max="13312" width="8.5703125" style="4"/>
    <col min="13313" max="13313" width="20" style="4" customWidth="1"/>
    <col min="13314" max="13314" width="18.28515625" style="4" customWidth="1"/>
    <col min="13315" max="13315" width="15.28515625" style="4" customWidth="1"/>
    <col min="13316" max="13316" width="17.7109375" style="4" customWidth="1"/>
    <col min="13317" max="13317" width="14.28515625" style="4" bestFit="1" customWidth="1"/>
    <col min="13318" max="13318" width="12.7109375" style="4" customWidth="1"/>
    <col min="13319" max="13319" width="18.28515625" style="4" customWidth="1"/>
    <col min="13320" max="13320" width="24.5703125" style="4" customWidth="1"/>
    <col min="13321" max="13321" width="11.7109375" style="4" customWidth="1"/>
    <col min="13322" max="13322" width="12.7109375" style="4" customWidth="1"/>
    <col min="13323" max="13323" width="17.7109375" style="4" customWidth="1"/>
    <col min="13324" max="13324" width="16.7109375" style="4" customWidth="1"/>
    <col min="13325" max="13325" width="29.7109375" style="4" customWidth="1"/>
    <col min="13326" max="13326" width="24.7109375" style="4" customWidth="1"/>
    <col min="13327" max="13327" width="19.42578125" style="4" customWidth="1"/>
    <col min="13328" max="13328" width="8.5703125" style="4"/>
    <col min="13329" max="13329" width="12" style="4" customWidth="1"/>
    <col min="13330" max="13330" width="11.42578125" style="4" customWidth="1"/>
    <col min="13331" max="13332" width="12" style="4" customWidth="1"/>
    <col min="13333" max="13568" width="8.5703125" style="4"/>
    <col min="13569" max="13569" width="20" style="4" customWidth="1"/>
    <col min="13570" max="13570" width="18.28515625" style="4" customWidth="1"/>
    <col min="13571" max="13571" width="15.28515625" style="4" customWidth="1"/>
    <col min="13572" max="13572" width="17.7109375" style="4" customWidth="1"/>
    <col min="13573" max="13573" width="14.28515625" style="4" bestFit="1" customWidth="1"/>
    <col min="13574" max="13574" width="12.7109375" style="4" customWidth="1"/>
    <col min="13575" max="13575" width="18.28515625" style="4" customWidth="1"/>
    <col min="13576" max="13576" width="24.5703125" style="4" customWidth="1"/>
    <col min="13577" max="13577" width="11.7109375" style="4" customWidth="1"/>
    <col min="13578" max="13578" width="12.7109375" style="4" customWidth="1"/>
    <col min="13579" max="13579" width="17.7109375" style="4" customWidth="1"/>
    <col min="13580" max="13580" width="16.7109375" style="4" customWidth="1"/>
    <col min="13581" max="13581" width="29.7109375" style="4" customWidth="1"/>
    <col min="13582" max="13582" width="24.7109375" style="4" customWidth="1"/>
    <col min="13583" max="13583" width="19.42578125" style="4" customWidth="1"/>
    <col min="13584" max="13584" width="8.5703125" style="4"/>
    <col min="13585" max="13585" width="12" style="4" customWidth="1"/>
    <col min="13586" max="13586" width="11.42578125" style="4" customWidth="1"/>
    <col min="13587" max="13588" width="12" style="4" customWidth="1"/>
    <col min="13589" max="13824" width="8.5703125" style="4"/>
    <col min="13825" max="13825" width="20" style="4" customWidth="1"/>
    <col min="13826" max="13826" width="18.28515625" style="4" customWidth="1"/>
    <col min="13827" max="13827" width="15.28515625" style="4" customWidth="1"/>
    <col min="13828" max="13828" width="17.7109375" style="4" customWidth="1"/>
    <col min="13829" max="13829" width="14.28515625" style="4" bestFit="1" customWidth="1"/>
    <col min="13830" max="13830" width="12.7109375" style="4" customWidth="1"/>
    <col min="13831" max="13831" width="18.28515625" style="4" customWidth="1"/>
    <col min="13832" max="13832" width="24.5703125" style="4" customWidth="1"/>
    <col min="13833" max="13833" width="11.7109375" style="4" customWidth="1"/>
    <col min="13834" max="13834" width="12.7109375" style="4" customWidth="1"/>
    <col min="13835" max="13835" width="17.7109375" style="4" customWidth="1"/>
    <col min="13836" max="13836" width="16.7109375" style="4" customWidth="1"/>
    <col min="13837" max="13837" width="29.7109375" style="4" customWidth="1"/>
    <col min="13838" max="13838" width="24.7109375" style="4" customWidth="1"/>
    <col min="13839" max="13839" width="19.42578125" style="4" customWidth="1"/>
    <col min="13840" max="13840" width="8.5703125" style="4"/>
    <col min="13841" max="13841" width="12" style="4" customWidth="1"/>
    <col min="13842" max="13842" width="11.42578125" style="4" customWidth="1"/>
    <col min="13843" max="13844" width="12" style="4" customWidth="1"/>
    <col min="13845" max="14080" width="8.5703125" style="4"/>
    <col min="14081" max="14081" width="20" style="4" customWidth="1"/>
    <col min="14082" max="14082" width="18.28515625" style="4" customWidth="1"/>
    <col min="14083" max="14083" width="15.28515625" style="4" customWidth="1"/>
    <col min="14084" max="14084" width="17.7109375" style="4" customWidth="1"/>
    <col min="14085" max="14085" width="14.28515625" style="4" bestFit="1" customWidth="1"/>
    <col min="14086" max="14086" width="12.7109375" style="4" customWidth="1"/>
    <col min="14087" max="14087" width="18.28515625" style="4" customWidth="1"/>
    <col min="14088" max="14088" width="24.5703125" style="4" customWidth="1"/>
    <col min="14089" max="14089" width="11.7109375" style="4" customWidth="1"/>
    <col min="14090" max="14090" width="12.7109375" style="4" customWidth="1"/>
    <col min="14091" max="14091" width="17.7109375" style="4" customWidth="1"/>
    <col min="14092" max="14092" width="16.7109375" style="4" customWidth="1"/>
    <col min="14093" max="14093" width="29.7109375" style="4" customWidth="1"/>
    <col min="14094" max="14094" width="24.7109375" style="4" customWidth="1"/>
    <col min="14095" max="14095" width="19.42578125" style="4" customWidth="1"/>
    <col min="14096" max="14096" width="8.5703125" style="4"/>
    <col min="14097" max="14097" width="12" style="4" customWidth="1"/>
    <col min="14098" max="14098" width="11.42578125" style="4" customWidth="1"/>
    <col min="14099" max="14100" width="12" style="4" customWidth="1"/>
    <col min="14101" max="14336" width="8.5703125" style="4"/>
    <col min="14337" max="14337" width="20" style="4" customWidth="1"/>
    <col min="14338" max="14338" width="18.28515625" style="4" customWidth="1"/>
    <col min="14339" max="14339" width="15.28515625" style="4" customWidth="1"/>
    <col min="14340" max="14340" width="17.7109375" style="4" customWidth="1"/>
    <col min="14341" max="14341" width="14.28515625" style="4" bestFit="1" customWidth="1"/>
    <col min="14342" max="14342" width="12.7109375" style="4" customWidth="1"/>
    <col min="14343" max="14343" width="18.28515625" style="4" customWidth="1"/>
    <col min="14344" max="14344" width="24.5703125" style="4" customWidth="1"/>
    <col min="14345" max="14345" width="11.7109375" style="4" customWidth="1"/>
    <col min="14346" max="14346" width="12.7109375" style="4" customWidth="1"/>
    <col min="14347" max="14347" width="17.7109375" style="4" customWidth="1"/>
    <col min="14348" max="14348" width="16.7109375" style="4" customWidth="1"/>
    <col min="14349" max="14349" width="29.7109375" style="4" customWidth="1"/>
    <col min="14350" max="14350" width="24.7109375" style="4" customWidth="1"/>
    <col min="14351" max="14351" width="19.42578125" style="4" customWidth="1"/>
    <col min="14352" max="14352" width="8.5703125" style="4"/>
    <col min="14353" max="14353" width="12" style="4" customWidth="1"/>
    <col min="14354" max="14354" width="11.42578125" style="4" customWidth="1"/>
    <col min="14355" max="14356" width="12" style="4" customWidth="1"/>
    <col min="14357" max="14592" width="8.5703125" style="4"/>
    <col min="14593" max="14593" width="20" style="4" customWidth="1"/>
    <col min="14594" max="14594" width="18.28515625" style="4" customWidth="1"/>
    <col min="14595" max="14595" width="15.28515625" style="4" customWidth="1"/>
    <col min="14596" max="14596" width="17.7109375" style="4" customWidth="1"/>
    <col min="14597" max="14597" width="14.28515625" style="4" bestFit="1" customWidth="1"/>
    <col min="14598" max="14598" width="12.7109375" style="4" customWidth="1"/>
    <col min="14599" max="14599" width="18.28515625" style="4" customWidth="1"/>
    <col min="14600" max="14600" width="24.5703125" style="4" customWidth="1"/>
    <col min="14601" max="14601" width="11.7109375" style="4" customWidth="1"/>
    <col min="14602" max="14602" width="12.7109375" style="4" customWidth="1"/>
    <col min="14603" max="14603" width="17.7109375" style="4" customWidth="1"/>
    <col min="14604" max="14604" width="16.7109375" style="4" customWidth="1"/>
    <col min="14605" max="14605" width="29.7109375" style="4" customWidth="1"/>
    <col min="14606" max="14606" width="24.7109375" style="4" customWidth="1"/>
    <col min="14607" max="14607" width="19.42578125" style="4" customWidth="1"/>
    <col min="14608" max="14608" width="8.5703125" style="4"/>
    <col min="14609" max="14609" width="12" style="4" customWidth="1"/>
    <col min="14610" max="14610" width="11.42578125" style="4" customWidth="1"/>
    <col min="14611" max="14612" width="12" style="4" customWidth="1"/>
    <col min="14613" max="14848" width="8.5703125" style="4"/>
    <col min="14849" max="14849" width="20" style="4" customWidth="1"/>
    <col min="14850" max="14850" width="18.28515625" style="4" customWidth="1"/>
    <col min="14851" max="14851" width="15.28515625" style="4" customWidth="1"/>
    <col min="14852" max="14852" width="17.7109375" style="4" customWidth="1"/>
    <col min="14853" max="14853" width="14.28515625" style="4" bestFit="1" customWidth="1"/>
    <col min="14854" max="14854" width="12.7109375" style="4" customWidth="1"/>
    <col min="14855" max="14855" width="18.28515625" style="4" customWidth="1"/>
    <col min="14856" max="14856" width="24.5703125" style="4" customWidth="1"/>
    <col min="14857" max="14857" width="11.7109375" style="4" customWidth="1"/>
    <col min="14858" max="14858" width="12.7109375" style="4" customWidth="1"/>
    <col min="14859" max="14859" width="17.7109375" style="4" customWidth="1"/>
    <col min="14860" max="14860" width="16.7109375" style="4" customWidth="1"/>
    <col min="14861" max="14861" width="29.7109375" style="4" customWidth="1"/>
    <col min="14862" max="14862" width="24.7109375" style="4" customWidth="1"/>
    <col min="14863" max="14863" width="19.42578125" style="4" customWidth="1"/>
    <col min="14864" max="14864" width="8.5703125" style="4"/>
    <col min="14865" max="14865" width="12" style="4" customWidth="1"/>
    <col min="14866" max="14866" width="11.42578125" style="4" customWidth="1"/>
    <col min="14867" max="14868" width="12" style="4" customWidth="1"/>
    <col min="14869" max="15104" width="8.5703125" style="4"/>
    <col min="15105" max="15105" width="20" style="4" customWidth="1"/>
    <col min="15106" max="15106" width="18.28515625" style="4" customWidth="1"/>
    <col min="15107" max="15107" width="15.28515625" style="4" customWidth="1"/>
    <col min="15108" max="15108" width="17.7109375" style="4" customWidth="1"/>
    <col min="15109" max="15109" width="14.28515625" style="4" bestFit="1" customWidth="1"/>
    <col min="15110" max="15110" width="12.7109375" style="4" customWidth="1"/>
    <col min="15111" max="15111" width="18.28515625" style="4" customWidth="1"/>
    <col min="15112" max="15112" width="24.5703125" style="4" customWidth="1"/>
    <col min="15113" max="15113" width="11.7109375" style="4" customWidth="1"/>
    <col min="15114" max="15114" width="12.7109375" style="4" customWidth="1"/>
    <col min="15115" max="15115" width="17.7109375" style="4" customWidth="1"/>
    <col min="15116" max="15116" width="16.7109375" style="4" customWidth="1"/>
    <col min="15117" max="15117" width="29.7109375" style="4" customWidth="1"/>
    <col min="15118" max="15118" width="24.7109375" style="4" customWidth="1"/>
    <col min="15119" max="15119" width="19.42578125" style="4" customWidth="1"/>
    <col min="15120" max="15120" width="8.5703125" style="4"/>
    <col min="15121" max="15121" width="12" style="4" customWidth="1"/>
    <col min="15122" max="15122" width="11.42578125" style="4" customWidth="1"/>
    <col min="15123" max="15124" width="12" style="4" customWidth="1"/>
    <col min="15125" max="15360" width="8.5703125" style="4"/>
    <col min="15361" max="15361" width="20" style="4" customWidth="1"/>
    <col min="15362" max="15362" width="18.28515625" style="4" customWidth="1"/>
    <col min="15363" max="15363" width="15.28515625" style="4" customWidth="1"/>
    <col min="15364" max="15364" width="17.7109375" style="4" customWidth="1"/>
    <col min="15365" max="15365" width="14.28515625" style="4" bestFit="1" customWidth="1"/>
    <col min="15366" max="15366" width="12.7109375" style="4" customWidth="1"/>
    <col min="15367" max="15367" width="18.28515625" style="4" customWidth="1"/>
    <col min="15368" max="15368" width="24.5703125" style="4" customWidth="1"/>
    <col min="15369" max="15369" width="11.7109375" style="4" customWidth="1"/>
    <col min="15370" max="15370" width="12.7109375" style="4" customWidth="1"/>
    <col min="15371" max="15371" width="17.7109375" style="4" customWidth="1"/>
    <col min="15372" max="15372" width="16.7109375" style="4" customWidth="1"/>
    <col min="15373" max="15373" width="29.7109375" style="4" customWidth="1"/>
    <col min="15374" max="15374" width="24.7109375" style="4" customWidth="1"/>
    <col min="15375" max="15375" width="19.42578125" style="4" customWidth="1"/>
    <col min="15376" max="15376" width="8.5703125" style="4"/>
    <col min="15377" max="15377" width="12" style="4" customWidth="1"/>
    <col min="15378" max="15378" width="11.42578125" style="4" customWidth="1"/>
    <col min="15379" max="15380" width="12" style="4" customWidth="1"/>
    <col min="15381" max="15616" width="8.5703125" style="4"/>
    <col min="15617" max="15617" width="20" style="4" customWidth="1"/>
    <col min="15618" max="15618" width="18.28515625" style="4" customWidth="1"/>
    <col min="15619" max="15619" width="15.28515625" style="4" customWidth="1"/>
    <col min="15620" max="15620" width="17.7109375" style="4" customWidth="1"/>
    <col min="15621" max="15621" width="14.28515625" style="4" bestFit="1" customWidth="1"/>
    <col min="15622" max="15622" width="12.7109375" style="4" customWidth="1"/>
    <col min="15623" max="15623" width="18.28515625" style="4" customWidth="1"/>
    <col min="15624" max="15624" width="24.5703125" style="4" customWidth="1"/>
    <col min="15625" max="15625" width="11.7109375" style="4" customWidth="1"/>
    <col min="15626" max="15626" width="12.7109375" style="4" customWidth="1"/>
    <col min="15627" max="15627" width="17.7109375" style="4" customWidth="1"/>
    <col min="15628" max="15628" width="16.7109375" style="4" customWidth="1"/>
    <col min="15629" max="15629" width="29.7109375" style="4" customWidth="1"/>
    <col min="15630" max="15630" width="24.7109375" style="4" customWidth="1"/>
    <col min="15631" max="15631" width="19.42578125" style="4" customWidth="1"/>
    <col min="15632" max="15632" width="8.5703125" style="4"/>
    <col min="15633" max="15633" width="12" style="4" customWidth="1"/>
    <col min="15634" max="15634" width="11.42578125" style="4" customWidth="1"/>
    <col min="15635" max="15636" width="12" style="4" customWidth="1"/>
    <col min="15637" max="15872" width="8.5703125" style="4"/>
    <col min="15873" max="15873" width="20" style="4" customWidth="1"/>
    <col min="15874" max="15874" width="18.28515625" style="4" customWidth="1"/>
    <col min="15875" max="15875" width="15.28515625" style="4" customWidth="1"/>
    <col min="15876" max="15876" width="17.7109375" style="4" customWidth="1"/>
    <col min="15877" max="15877" width="14.28515625" style="4" bestFit="1" customWidth="1"/>
    <col min="15878" max="15878" width="12.7109375" style="4" customWidth="1"/>
    <col min="15879" max="15879" width="18.28515625" style="4" customWidth="1"/>
    <col min="15880" max="15880" width="24.5703125" style="4" customWidth="1"/>
    <col min="15881" max="15881" width="11.7109375" style="4" customWidth="1"/>
    <col min="15882" max="15882" width="12.7109375" style="4" customWidth="1"/>
    <col min="15883" max="15883" width="17.7109375" style="4" customWidth="1"/>
    <col min="15884" max="15884" width="16.7109375" style="4" customWidth="1"/>
    <col min="15885" max="15885" width="29.7109375" style="4" customWidth="1"/>
    <col min="15886" max="15886" width="24.7109375" style="4" customWidth="1"/>
    <col min="15887" max="15887" width="19.42578125" style="4" customWidth="1"/>
    <col min="15888" max="15888" width="8.5703125" style="4"/>
    <col min="15889" max="15889" width="12" style="4" customWidth="1"/>
    <col min="15890" max="15890" width="11.42578125" style="4" customWidth="1"/>
    <col min="15891" max="15892" width="12" style="4" customWidth="1"/>
    <col min="15893" max="16128" width="8.5703125" style="4"/>
    <col min="16129" max="16129" width="20" style="4" customWidth="1"/>
    <col min="16130" max="16130" width="18.28515625" style="4" customWidth="1"/>
    <col min="16131" max="16131" width="15.28515625" style="4" customWidth="1"/>
    <col min="16132" max="16132" width="17.7109375" style="4" customWidth="1"/>
    <col min="16133" max="16133" width="14.28515625" style="4" bestFit="1" customWidth="1"/>
    <col min="16134" max="16134" width="12.7109375" style="4" customWidth="1"/>
    <col min="16135" max="16135" width="18.28515625" style="4" customWidth="1"/>
    <col min="16136" max="16136" width="24.5703125" style="4" customWidth="1"/>
    <col min="16137" max="16137" width="11.7109375" style="4" customWidth="1"/>
    <col min="16138" max="16138" width="12.7109375" style="4" customWidth="1"/>
    <col min="16139" max="16139" width="17.7109375" style="4" customWidth="1"/>
    <col min="16140" max="16140" width="16.7109375" style="4" customWidth="1"/>
    <col min="16141" max="16141" width="29.7109375" style="4" customWidth="1"/>
    <col min="16142" max="16142" width="24.7109375" style="4" customWidth="1"/>
    <col min="16143" max="16143" width="19.42578125" style="4" customWidth="1"/>
    <col min="16144" max="16144" width="8.5703125" style="4"/>
    <col min="16145" max="16145" width="12" style="4" customWidth="1"/>
    <col min="16146" max="16146" width="11.42578125" style="4" customWidth="1"/>
    <col min="16147" max="16148" width="12" style="4" customWidth="1"/>
    <col min="16149" max="16384" width="8.5703125" style="4"/>
  </cols>
  <sheetData>
    <row r="1" spans="1:15" ht="40.15" customHeight="1" thickBot="1" x14ac:dyDescent="0.3">
      <c r="A1" s="270" t="s">
        <v>0</v>
      </c>
      <c r="B1" s="271"/>
      <c r="C1" s="271"/>
      <c r="D1" s="1"/>
      <c r="E1" s="2"/>
      <c r="F1" s="3"/>
      <c r="I1" s="299" t="s">
        <v>1</v>
      </c>
      <c r="J1" s="300"/>
      <c r="K1" s="300"/>
      <c r="L1" s="301"/>
      <c r="M1" s="38" t="s">
        <v>187</v>
      </c>
      <c r="N1" s="133"/>
      <c r="O1" s="134"/>
    </row>
    <row r="2" spans="1:15" ht="20.25" customHeight="1" thickBot="1" x14ac:dyDescent="0.3">
      <c r="A2" s="276" t="s">
        <v>2</v>
      </c>
      <c r="B2" s="277"/>
      <c r="C2" s="277"/>
      <c r="D2" s="6"/>
      <c r="E2" s="7"/>
      <c r="F2" s="8"/>
      <c r="H2" s="9"/>
      <c r="I2" s="10"/>
      <c r="J2" s="11"/>
      <c r="K2" s="11"/>
      <c r="L2" s="12"/>
      <c r="M2" s="39">
        <f>+'Tab. 3.2  Cessati anno 2025'!M18</f>
        <v>619987.9</v>
      </c>
      <c r="N2" s="40"/>
      <c r="O2" s="41"/>
    </row>
    <row r="3" spans="1:15" ht="19.5" customHeight="1" thickBot="1" x14ac:dyDescent="0.3">
      <c r="A3" s="278" t="s">
        <v>3</v>
      </c>
      <c r="B3" s="279" t="s">
        <v>4</v>
      </c>
      <c r="C3" s="279" t="s">
        <v>4</v>
      </c>
      <c r="D3" s="13"/>
      <c r="E3" s="14"/>
      <c r="F3" s="15"/>
      <c r="I3" s="325" t="s">
        <v>153</v>
      </c>
      <c r="J3" s="326"/>
      <c r="K3" s="326"/>
      <c r="L3" s="327"/>
      <c r="M3" s="4"/>
      <c r="N3" s="4"/>
      <c r="O3" s="4"/>
    </row>
    <row r="4" spans="1:15" ht="16.5" customHeight="1" x14ac:dyDescent="0.25">
      <c r="A4" s="19"/>
      <c r="B4" s="19"/>
      <c r="C4" s="19"/>
      <c r="D4" s="19"/>
      <c r="E4" s="19"/>
      <c r="F4" s="19"/>
      <c r="G4" s="19"/>
      <c r="H4" s="19"/>
      <c r="I4" s="19"/>
      <c r="J4" s="19"/>
      <c r="K4" s="19"/>
      <c r="L4" s="19"/>
      <c r="M4" s="42"/>
      <c r="N4" s="42"/>
      <c r="O4" s="42"/>
    </row>
    <row r="5" spans="1:15" ht="19.5" customHeight="1" x14ac:dyDescent="0.25">
      <c r="A5" s="316" t="s">
        <v>169</v>
      </c>
      <c r="B5" s="316"/>
      <c r="C5" s="316"/>
      <c r="D5" s="316"/>
      <c r="E5" s="316"/>
      <c r="F5" s="316"/>
      <c r="G5" s="316"/>
      <c r="H5" s="316"/>
      <c r="I5" s="316"/>
      <c r="J5" s="316"/>
      <c r="K5" s="316"/>
      <c r="L5" s="316"/>
      <c r="M5" s="316"/>
      <c r="N5" s="316"/>
      <c r="O5" s="316"/>
    </row>
    <row r="6" spans="1:15" ht="111.75" customHeight="1" x14ac:dyDescent="0.25">
      <c r="A6" s="267" t="s">
        <v>5</v>
      </c>
      <c r="B6" s="22" t="s">
        <v>6</v>
      </c>
      <c r="C6" s="22" t="s">
        <v>28</v>
      </c>
      <c r="D6" s="22" t="s">
        <v>145</v>
      </c>
      <c r="E6" s="22"/>
      <c r="F6" s="22"/>
      <c r="G6" s="22" t="s">
        <v>29</v>
      </c>
      <c r="H6" s="22" t="s">
        <v>30</v>
      </c>
      <c r="I6" s="22" t="s">
        <v>31</v>
      </c>
      <c r="J6" s="22" t="s">
        <v>32</v>
      </c>
      <c r="K6" s="122" t="s">
        <v>33</v>
      </c>
      <c r="L6" s="227" t="s">
        <v>179</v>
      </c>
      <c r="M6" s="227" t="s">
        <v>100</v>
      </c>
      <c r="N6" s="227" t="s">
        <v>101</v>
      </c>
      <c r="O6" s="160" t="s">
        <v>49</v>
      </c>
    </row>
    <row r="7" spans="1:15" ht="18" customHeight="1" x14ac:dyDescent="0.25">
      <c r="A7" s="268"/>
      <c r="B7" s="23" t="s">
        <v>7</v>
      </c>
      <c r="C7" s="72">
        <v>60102.87</v>
      </c>
      <c r="D7" s="73">
        <f>178.02*13</f>
        <v>2314.2600000000002</v>
      </c>
      <c r="E7" s="7"/>
      <c r="F7" s="102"/>
      <c r="G7" s="150">
        <f>+C7+D7</f>
        <v>62417.130000000005</v>
      </c>
      <c r="H7" s="68">
        <f>G7*24.2%</f>
        <v>15104.945460000001</v>
      </c>
      <c r="I7" s="68">
        <f>G7*7.1%*80%</f>
        <v>3545.2929839999997</v>
      </c>
      <c r="J7" s="68">
        <f>G7*8.5%</f>
        <v>5305.4560500000007</v>
      </c>
      <c r="K7" s="159">
        <f>+ROUND(+G7+H7+I7+J7,2)</f>
        <v>86372.82</v>
      </c>
      <c r="L7" s="225">
        <v>1</v>
      </c>
      <c r="M7" s="225"/>
      <c r="N7" s="225"/>
      <c r="O7" s="167">
        <f>+ROUND(+(L7+M7+N7)*K7,2)</f>
        <v>86372.82</v>
      </c>
    </row>
    <row r="8" spans="1:15" ht="18" customHeight="1" x14ac:dyDescent="0.25">
      <c r="A8" s="268"/>
      <c r="B8" s="23" t="s">
        <v>8</v>
      </c>
      <c r="C8" s="72">
        <v>47015.77</v>
      </c>
      <c r="D8" s="73">
        <f>139.22*13</f>
        <v>1809.86</v>
      </c>
      <c r="E8" s="29"/>
      <c r="F8" s="102"/>
      <c r="G8" s="150">
        <f>+C8+D8</f>
        <v>48825.63</v>
      </c>
      <c r="H8" s="68">
        <f>G8*24.2%</f>
        <v>11815.802459999999</v>
      </c>
      <c r="I8" s="68">
        <f>G8*7.1%*80%</f>
        <v>2773.2957839999999</v>
      </c>
      <c r="J8" s="68">
        <f>G8*8.5%</f>
        <v>4150.1785499999996</v>
      </c>
      <c r="K8" s="159">
        <f>+ROUND(+G8+H8+I8+J8,2)</f>
        <v>67564.91</v>
      </c>
      <c r="L8" s="254">
        <v>0</v>
      </c>
      <c r="M8" s="225"/>
      <c r="N8" s="225"/>
      <c r="O8" s="167">
        <f>+ROUND(+(L8+M8+N8)*K8,2)</f>
        <v>0</v>
      </c>
    </row>
    <row r="9" spans="1:15" ht="15" customHeight="1" x14ac:dyDescent="0.25">
      <c r="A9" s="26"/>
      <c r="B9" s="27"/>
      <c r="C9" s="94"/>
      <c r="D9" s="70"/>
      <c r="E9" s="94"/>
      <c r="F9" s="94"/>
      <c r="G9" s="94"/>
      <c r="H9" s="94"/>
      <c r="I9" s="94"/>
      <c r="J9" s="94"/>
      <c r="K9" s="94"/>
      <c r="L9" s="226"/>
      <c r="M9" s="226"/>
      <c r="N9" s="226"/>
      <c r="O9" s="94"/>
    </row>
    <row r="10" spans="1:15" ht="101.25" customHeight="1" x14ac:dyDescent="0.25">
      <c r="A10" s="267" t="s">
        <v>9</v>
      </c>
      <c r="B10" s="28"/>
      <c r="C10" s="22" t="s">
        <v>10</v>
      </c>
      <c r="D10" s="22" t="s">
        <v>145</v>
      </c>
      <c r="E10" s="22" t="s">
        <v>34</v>
      </c>
      <c r="F10" s="22" t="s">
        <v>35</v>
      </c>
      <c r="G10" s="22" t="s">
        <v>11</v>
      </c>
      <c r="H10" s="22" t="s">
        <v>36</v>
      </c>
      <c r="I10" s="22"/>
      <c r="J10" s="22"/>
      <c r="K10" s="122" t="s">
        <v>37</v>
      </c>
      <c r="L10" s="227" t="s">
        <v>179</v>
      </c>
      <c r="M10" s="227" t="s">
        <v>100</v>
      </c>
      <c r="N10" s="227" t="s">
        <v>101</v>
      </c>
      <c r="O10" s="160" t="s">
        <v>49</v>
      </c>
    </row>
    <row r="11" spans="1:15" ht="18" customHeight="1" x14ac:dyDescent="0.25">
      <c r="A11" s="268"/>
      <c r="B11" s="29" t="s">
        <v>12</v>
      </c>
      <c r="C11" s="67">
        <v>35000</v>
      </c>
      <c r="D11" s="67">
        <f>103.64*13</f>
        <v>1347.32</v>
      </c>
      <c r="E11" s="67"/>
      <c r="F11" s="67"/>
      <c r="G11" s="67">
        <f>+C11+D11+E11+F11</f>
        <v>36347.32</v>
      </c>
      <c r="H11" s="67">
        <f>+(C11+D11+E11)*38.38%+(F11*32.7%)</f>
        <v>13950.101416000001</v>
      </c>
      <c r="I11" s="170"/>
      <c r="J11" s="67"/>
      <c r="K11" s="159" t="str">
        <f>+IF(E11&lt;&gt;0,+ROUND(+G11+H11+I11+J11,2),"0")</f>
        <v>0</v>
      </c>
      <c r="L11" s="69"/>
      <c r="M11" s="69"/>
      <c r="N11" s="227"/>
      <c r="O11" s="167">
        <f>+ROUND(+(L11+M11+N11)*K11,2)</f>
        <v>0</v>
      </c>
    </row>
    <row r="12" spans="1:15" ht="18" customHeight="1" x14ac:dyDescent="0.25">
      <c r="A12" s="268"/>
      <c r="B12" s="29" t="s">
        <v>150</v>
      </c>
      <c r="C12" s="22"/>
      <c r="D12" s="22"/>
      <c r="E12" s="22"/>
      <c r="F12" s="22"/>
      <c r="G12" s="22"/>
      <c r="H12" s="22"/>
      <c r="I12" s="22"/>
      <c r="J12" s="22"/>
      <c r="K12" s="159"/>
      <c r="L12" s="227"/>
      <c r="M12" s="227"/>
      <c r="N12" s="227"/>
      <c r="O12" s="167">
        <f>+ROUND(+(L12+M12+N12)*K12,2)</f>
        <v>0</v>
      </c>
    </row>
    <row r="13" spans="1:15" ht="15" customHeight="1" x14ac:dyDescent="0.25">
      <c r="A13" s="268"/>
      <c r="B13" s="27"/>
      <c r="C13" s="94"/>
      <c r="D13" s="94"/>
      <c r="E13" s="94"/>
      <c r="F13" s="94"/>
      <c r="G13" s="94"/>
      <c r="H13" s="94"/>
      <c r="I13" s="94"/>
      <c r="J13" s="94"/>
      <c r="K13" s="94"/>
      <c r="L13" s="226"/>
      <c r="M13" s="226"/>
      <c r="N13" s="226"/>
      <c r="O13" s="94"/>
    </row>
    <row r="14" spans="1:15" ht="96" customHeight="1" x14ac:dyDescent="0.25">
      <c r="A14" s="268"/>
      <c r="B14" s="28"/>
      <c r="C14" s="22" t="s">
        <v>38</v>
      </c>
      <c r="D14" s="22" t="s">
        <v>146</v>
      </c>
      <c r="E14" s="22" t="s">
        <v>39</v>
      </c>
      <c r="F14" s="22" t="s">
        <v>73</v>
      </c>
      <c r="G14" s="22" t="s">
        <v>40</v>
      </c>
      <c r="H14" s="22" t="s">
        <v>30</v>
      </c>
      <c r="I14" s="22" t="s">
        <v>41</v>
      </c>
      <c r="J14" s="22" t="s">
        <v>42</v>
      </c>
      <c r="K14" s="122" t="s">
        <v>43</v>
      </c>
      <c r="L14" s="227" t="s">
        <v>179</v>
      </c>
      <c r="M14" s="227" t="s">
        <v>100</v>
      </c>
      <c r="N14" s="227" t="s">
        <v>101</v>
      </c>
      <c r="O14" s="160" t="s">
        <v>49</v>
      </c>
    </row>
    <row r="15" spans="1:15" ht="18" customHeight="1" x14ac:dyDescent="0.25">
      <c r="A15" s="268"/>
      <c r="B15" s="29" t="s">
        <v>13</v>
      </c>
      <c r="C15" s="85">
        <v>23501.93</v>
      </c>
      <c r="D15" s="86">
        <f>75.38*12</f>
        <v>904.56</v>
      </c>
      <c r="E15" s="86"/>
      <c r="F15" s="87">
        <f>+ROUND((C15+D15+E15)/12,2)</f>
        <v>2033.87</v>
      </c>
      <c r="G15" s="97">
        <f>+F15+D15+C15+E15</f>
        <v>26440.36</v>
      </c>
      <c r="H15" s="82">
        <f t="shared" ref="H15:H21" si="0">G15*24.2%</f>
        <v>6398.5671199999997</v>
      </c>
      <c r="I15" s="82">
        <f>G15*7.1%*80%</f>
        <v>1501.8124479999999</v>
      </c>
      <c r="J15" s="82">
        <f>G15*8.5%</f>
        <v>2247.4306000000001</v>
      </c>
      <c r="K15" s="159">
        <f>+ROUND(+G15+H15+I15+J15,2)</f>
        <v>36588.17</v>
      </c>
      <c r="L15" s="225"/>
      <c r="M15" s="225"/>
      <c r="N15" s="225"/>
      <c r="O15" s="167">
        <f>+ROUND(+(L15+M15+N15)*K15,2)</f>
        <v>0</v>
      </c>
    </row>
    <row r="16" spans="1:15" ht="18" customHeight="1" x14ac:dyDescent="0.25">
      <c r="A16" s="268"/>
      <c r="B16" s="29" t="s">
        <v>21</v>
      </c>
      <c r="C16" s="82"/>
      <c r="D16" s="82"/>
      <c r="E16" s="82"/>
      <c r="F16" s="82"/>
      <c r="G16" s="82"/>
      <c r="H16" s="82"/>
      <c r="I16" s="82"/>
      <c r="J16" s="82"/>
      <c r="K16" s="147">
        <f>+K15-K18</f>
        <v>6460.8899999999994</v>
      </c>
      <c r="L16" s="225"/>
      <c r="M16" s="225"/>
      <c r="N16" s="225"/>
      <c r="O16" s="167">
        <f>+ROUND(+(L16+M16+N16)*K16,2)</f>
        <v>0</v>
      </c>
    </row>
    <row r="17" spans="1:15" ht="15" customHeight="1" x14ac:dyDescent="0.25">
      <c r="A17" s="268"/>
      <c r="B17" s="30"/>
      <c r="C17" s="88"/>
      <c r="D17" s="89"/>
      <c r="E17" s="89"/>
      <c r="F17" s="88"/>
      <c r="G17" s="88"/>
      <c r="H17" s="88"/>
      <c r="I17" s="88"/>
      <c r="J17" s="88"/>
      <c r="K17" s="88"/>
      <c r="L17" s="228"/>
      <c r="M17" s="228"/>
      <c r="N17" s="228"/>
      <c r="O17" s="88"/>
    </row>
    <row r="18" spans="1:15" ht="18" customHeight="1" x14ac:dyDescent="0.25">
      <c r="A18" s="268"/>
      <c r="B18" s="29" t="s">
        <v>14</v>
      </c>
      <c r="C18" s="85">
        <v>19351.97</v>
      </c>
      <c r="D18" s="86">
        <f>62.06*12</f>
        <v>744.72</v>
      </c>
      <c r="E18" s="86"/>
      <c r="F18" s="87">
        <f>+ROUND((C18+D18+E18)/12,2)</f>
        <v>1674.72</v>
      </c>
      <c r="G18" s="97">
        <f>+F18+D18+C18+E18</f>
        <v>21771.41</v>
      </c>
      <c r="H18" s="82">
        <f t="shared" si="0"/>
        <v>5268.6812199999995</v>
      </c>
      <c r="I18" s="82">
        <f>G18*7.1%*80%</f>
        <v>1236.616088</v>
      </c>
      <c r="J18" s="82">
        <f>G18*8.5%</f>
        <v>1850.5698500000001</v>
      </c>
      <c r="K18" s="159">
        <f>+ROUND(+G18+H18+I18+J18,2)</f>
        <v>30127.279999999999</v>
      </c>
      <c r="L18" s="225">
        <v>10</v>
      </c>
      <c r="M18" s="225">
        <v>0</v>
      </c>
      <c r="N18" s="225"/>
      <c r="O18" s="167">
        <f>+ROUND(+(L18+M18+N18)*K18,2)</f>
        <v>301272.8</v>
      </c>
    </row>
    <row r="19" spans="1:15" ht="18" customHeight="1" x14ac:dyDescent="0.25">
      <c r="A19" s="268"/>
      <c r="B19" s="29" t="s">
        <v>22</v>
      </c>
      <c r="C19" s="85"/>
      <c r="D19" s="86"/>
      <c r="E19" s="86"/>
      <c r="F19" s="87"/>
      <c r="G19" s="97"/>
      <c r="H19" s="82"/>
      <c r="I19" s="82"/>
      <c r="J19" s="82"/>
      <c r="K19" s="147">
        <f>+K18-K21</f>
        <v>1496.25</v>
      </c>
      <c r="L19" s="225"/>
      <c r="M19" s="225"/>
      <c r="N19" s="225"/>
      <c r="O19" s="167">
        <f>+ROUND(+(L19+M19+N19)*K19,2)</f>
        <v>0</v>
      </c>
    </row>
    <row r="20" spans="1:15" ht="15" customHeight="1" x14ac:dyDescent="0.25">
      <c r="A20" s="268"/>
      <c r="B20" s="32"/>
      <c r="C20" s="89"/>
      <c r="D20" s="91"/>
      <c r="E20" s="89"/>
      <c r="F20" s="89"/>
      <c r="G20" s="88"/>
      <c r="H20" s="91"/>
      <c r="I20" s="91"/>
      <c r="J20" s="91"/>
      <c r="K20" s="91"/>
      <c r="L20" s="229"/>
      <c r="M20" s="229"/>
      <c r="N20" s="229"/>
      <c r="O20" s="91"/>
    </row>
    <row r="21" spans="1:15" ht="18" customHeight="1" x14ac:dyDescent="0.25">
      <c r="A21" s="268"/>
      <c r="B21" s="29" t="s">
        <v>15</v>
      </c>
      <c r="C21" s="85">
        <v>18390.84</v>
      </c>
      <c r="D21" s="86">
        <f>58.98*12</f>
        <v>707.76</v>
      </c>
      <c r="E21" s="86"/>
      <c r="F21" s="87">
        <f>+ROUND((C21+D21+E21)/12,2)</f>
        <v>1591.55</v>
      </c>
      <c r="G21" s="97">
        <f>+F21+D21+C21+E21</f>
        <v>20690.150000000001</v>
      </c>
      <c r="H21" s="82">
        <f t="shared" si="0"/>
        <v>5007.0163000000002</v>
      </c>
      <c r="I21" s="82">
        <f>G21*7.1%*80%</f>
        <v>1175.2005200000001</v>
      </c>
      <c r="J21" s="82">
        <f>G21*8.5%</f>
        <v>1758.6627500000002</v>
      </c>
      <c r="K21" s="159">
        <f>+ROUND(+G21+H21+I21+J21,2)</f>
        <v>28631.03</v>
      </c>
      <c r="L21" s="225">
        <v>3</v>
      </c>
      <c r="M21" s="225"/>
      <c r="N21" s="225"/>
      <c r="O21" s="167">
        <f>+ROUND(+(L21+M21+N21)*K21,2)</f>
        <v>85893.09</v>
      </c>
    </row>
    <row r="22" spans="1:15" ht="15" customHeight="1" x14ac:dyDescent="0.25">
      <c r="A22" s="269"/>
      <c r="B22" s="30"/>
      <c r="C22" s="88"/>
      <c r="D22" s="89"/>
      <c r="E22" s="89"/>
      <c r="F22" s="88"/>
      <c r="G22" s="88"/>
      <c r="H22" s="91"/>
      <c r="I22" s="91"/>
      <c r="J22" s="91"/>
      <c r="K22" s="91"/>
      <c r="L22" s="229"/>
      <c r="M22" s="229"/>
      <c r="N22" s="229"/>
      <c r="O22" s="91"/>
    </row>
    <row r="23" spans="1:15" ht="33.75" customHeight="1" x14ac:dyDescent="0.3">
      <c r="B23"/>
      <c r="C23"/>
      <c r="D23" s="7"/>
      <c r="E23" s="7"/>
      <c r="F23"/>
      <c r="G23"/>
      <c r="H23"/>
      <c r="I23"/>
      <c r="J23" s="7"/>
      <c r="K23" s="169" t="s">
        <v>16</v>
      </c>
      <c r="L23" s="230">
        <f>+SUM(L7:L22)</f>
        <v>14</v>
      </c>
      <c r="M23" s="230">
        <f>+SUM(M7:M22)</f>
        <v>0</v>
      </c>
      <c r="N23" s="231">
        <f>+SUM(N7:N22)</f>
        <v>0</v>
      </c>
      <c r="O23" s="154">
        <f>+SUM(O7:O22)</f>
        <v>473538.70999999996</v>
      </c>
    </row>
    <row r="24" spans="1:15" ht="24.6" customHeight="1" x14ac:dyDescent="0.25">
      <c r="B24"/>
      <c r="C24"/>
      <c r="D24"/>
      <c r="E24"/>
      <c r="F24"/>
      <c r="G24"/>
      <c r="H24"/>
      <c r="I24"/>
      <c r="J24"/>
      <c r="K24"/>
      <c r="L24" s="37"/>
      <c r="N24" s="4"/>
      <c r="O24" s="98" t="s">
        <v>23</v>
      </c>
    </row>
    <row r="25" spans="1:15" ht="48" customHeight="1" x14ac:dyDescent="0.25">
      <c r="B25"/>
      <c r="C25"/>
      <c r="D25"/>
      <c r="E25"/>
      <c r="F25"/>
      <c r="G25"/>
      <c r="H25"/>
      <c r="I25"/>
      <c r="J25"/>
      <c r="K25"/>
      <c r="L25" s="37"/>
      <c r="N25" s="155" t="s">
        <v>52</v>
      </c>
      <c r="O25" s="156">
        <f>+ROUND(+($L$7*$K$7)+($K$8*$L$8)+($K$15*$L$15)+($K$16*$L$16)+($K$18*$L$18)+($K$19*$L$19)+($K$21*$L$21)+($K$11*$L$11)+($K$12*$L$12),2)</f>
        <v>473538.71</v>
      </c>
    </row>
    <row r="26" spans="1:15" ht="69.75" customHeight="1" x14ac:dyDescent="0.25">
      <c r="B26"/>
      <c r="C26"/>
      <c r="D26"/>
      <c r="E26"/>
      <c r="F26"/>
      <c r="G26"/>
      <c r="H26"/>
      <c r="I26"/>
      <c r="J26"/>
      <c r="K26"/>
      <c r="L26" s="37"/>
      <c r="N26" s="155" t="s">
        <v>50</v>
      </c>
      <c r="O26" s="156">
        <f>+ROUND(($M$7*$K$7)+($K$8*$M$8)+($K$15*$M$15)+($K$16*$M$16)+($K$18*$M$18)+($K$19*$M$19)+($K$21*$M$21)+($K$11*$M$11)+($K$12*$M$12),2)</f>
        <v>0</v>
      </c>
    </row>
    <row r="27" spans="1:15" ht="34.5" customHeight="1" x14ac:dyDescent="0.25">
      <c r="B27"/>
      <c r="C27"/>
      <c r="D27"/>
      <c r="E27" s="33"/>
      <c r="F27" s="33"/>
      <c r="G27" s="33"/>
      <c r="H27" s="33"/>
      <c r="I27" s="33"/>
      <c r="J27" s="33"/>
      <c r="K27" s="33"/>
      <c r="L27" s="37"/>
      <c r="N27" s="155" t="s">
        <v>51</v>
      </c>
      <c r="O27" s="156">
        <f>+ROUND(($N$7*$K$7)+($K$8*$N$8)+($K$15*$N$15)+($K$16*$N$16)+($K$18*$N$18)+($K$19*$N$19)+($K$21*$N$21)+($K$11*$N$11)+($K$12*$N$12),2)</f>
        <v>0</v>
      </c>
    </row>
    <row r="30" spans="1:15" ht="19.899999999999999" customHeight="1" x14ac:dyDescent="0.25">
      <c r="A30" s="360" t="s">
        <v>63</v>
      </c>
      <c r="B30" s="360"/>
      <c r="C30" s="360"/>
      <c r="D30" s="360"/>
      <c r="E30" s="360"/>
      <c r="F30" s="360"/>
      <c r="G30" s="360"/>
      <c r="H30" s="360"/>
      <c r="I30" s="360"/>
      <c r="J30" s="360"/>
      <c r="K30" s="360"/>
      <c r="L30" s="360"/>
      <c r="M30" s="360"/>
      <c r="N30" s="360"/>
      <c r="O30" s="360"/>
    </row>
    <row r="31" spans="1:15" ht="19.899999999999999" customHeight="1" x14ac:dyDescent="0.25">
      <c r="A31" s="361" t="s">
        <v>102</v>
      </c>
      <c r="B31" s="361"/>
      <c r="C31" s="361"/>
      <c r="D31" s="361"/>
      <c r="E31" s="361"/>
      <c r="F31" s="361"/>
      <c r="G31" s="361"/>
      <c r="H31" s="361"/>
      <c r="I31" s="361"/>
      <c r="J31" s="361"/>
      <c r="K31" s="361"/>
      <c r="L31" s="361"/>
      <c r="M31" s="361"/>
      <c r="N31" s="361"/>
      <c r="O31" s="361"/>
    </row>
    <row r="32" spans="1:15" ht="19.899999999999999" customHeight="1" x14ac:dyDescent="0.25">
      <c r="A32" s="361" t="s">
        <v>98</v>
      </c>
      <c r="B32" s="361"/>
      <c r="C32" s="361"/>
      <c r="D32" s="361"/>
      <c r="E32" s="361"/>
      <c r="F32" s="361"/>
      <c r="G32" s="361"/>
      <c r="H32" s="361"/>
      <c r="I32" s="361"/>
      <c r="J32" s="361"/>
      <c r="K32" s="361"/>
      <c r="L32" s="361"/>
      <c r="M32" s="361"/>
      <c r="N32" s="361"/>
      <c r="O32" s="361"/>
    </row>
    <row r="33" spans="1:15" ht="50.25" customHeight="1" x14ac:dyDescent="0.25">
      <c r="A33" s="362" t="s">
        <v>103</v>
      </c>
      <c r="B33" s="362"/>
      <c r="C33" s="362"/>
      <c r="D33" s="362"/>
      <c r="E33" s="362"/>
      <c r="F33" s="362"/>
      <c r="G33" s="362"/>
      <c r="H33" s="362"/>
      <c r="I33" s="362"/>
      <c r="J33" s="362"/>
      <c r="K33" s="362"/>
      <c r="L33" s="362"/>
      <c r="M33" s="362"/>
      <c r="N33" s="362"/>
      <c r="O33" s="362"/>
    </row>
    <row r="34" spans="1:15" ht="50.25" customHeight="1" x14ac:dyDescent="0.25">
      <c r="A34" s="363" t="s">
        <v>104</v>
      </c>
      <c r="B34" s="364"/>
      <c r="C34" s="364"/>
      <c r="D34" s="364"/>
      <c r="E34" s="364"/>
      <c r="F34" s="364"/>
      <c r="G34" s="364"/>
      <c r="H34" s="364"/>
      <c r="I34" s="364"/>
      <c r="J34" s="364"/>
      <c r="K34" s="364"/>
      <c r="L34" s="364"/>
      <c r="M34" s="364"/>
      <c r="N34" s="364"/>
      <c r="O34" s="365"/>
    </row>
    <row r="35" spans="1:15" s="126" customFormat="1" ht="62.25" customHeight="1" x14ac:dyDescent="0.25">
      <c r="A35" s="362" t="s">
        <v>105</v>
      </c>
      <c r="B35" s="362"/>
      <c r="C35" s="362"/>
      <c r="D35" s="362"/>
      <c r="E35" s="362"/>
      <c r="F35" s="362"/>
      <c r="G35" s="362"/>
      <c r="H35" s="362"/>
      <c r="I35" s="362"/>
      <c r="J35" s="362"/>
      <c r="K35" s="362"/>
      <c r="L35" s="362"/>
      <c r="M35" s="362"/>
      <c r="N35" s="362"/>
      <c r="O35" s="362"/>
    </row>
    <row r="36" spans="1:15" x14ac:dyDescent="0.25">
      <c r="A36" s="359" t="s">
        <v>151</v>
      </c>
      <c r="B36" s="359"/>
      <c r="C36" s="359"/>
      <c r="D36" s="359"/>
      <c r="E36" s="359"/>
      <c r="F36" s="359"/>
      <c r="G36" s="359"/>
      <c r="H36" s="359"/>
      <c r="I36" s="359"/>
      <c r="J36" s="359"/>
      <c r="K36" s="359"/>
      <c r="L36" s="359"/>
      <c r="M36" s="359"/>
      <c r="N36" s="359"/>
      <c r="O36" s="359"/>
    </row>
  </sheetData>
  <sheetProtection selectLockedCells="1" selectUnlockedCells="1"/>
  <mergeCells count="15">
    <mergeCell ref="A36:O36"/>
    <mergeCell ref="A35:O35"/>
    <mergeCell ref="A10:A22"/>
    <mergeCell ref="A1:C1"/>
    <mergeCell ref="I1:L1"/>
    <mergeCell ref="A2:C2"/>
    <mergeCell ref="A3:C3"/>
    <mergeCell ref="A5:O5"/>
    <mergeCell ref="A6:A8"/>
    <mergeCell ref="A34:O34"/>
    <mergeCell ref="A30:O30"/>
    <mergeCell ref="A31:O31"/>
    <mergeCell ref="A32:O32"/>
    <mergeCell ref="A33:O33"/>
    <mergeCell ref="I3:L3"/>
  </mergeCells>
  <pageMargins left="0.45" right="0.47013888888888888" top="0.62013888888888891" bottom="0.47013888888888888" header="0.51180555555555551" footer="0.51180555555555551"/>
  <pageSetup paperSize="9" scale="46" firstPageNumber="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EF2FC-7988-40FF-8259-5A071537A0BB}">
  <sheetPr>
    <tabColor theme="5"/>
    <pageSetUpPr fitToPage="1"/>
  </sheetPr>
  <dimension ref="A1:Q38"/>
  <sheetViews>
    <sheetView showGridLines="0" topLeftCell="A7" zoomScale="70" zoomScaleNormal="70" workbookViewId="0">
      <selection activeCell="R19" sqref="R19"/>
    </sheetView>
  </sheetViews>
  <sheetFormatPr defaultColWidth="8.5703125" defaultRowHeight="15.75" x14ac:dyDescent="0.25"/>
  <cols>
    <col min="1" max="1" width="8.5703125" style="4" customWidth="1"/>
    <col min="2" max="2" width="15.28515625" style="4" bestFit="1" customWidth="1"/>
    <col min="3" max="3" width="13.28515625" style="4" customWidth="1"/>
    <col min="4" max="4" width="17.140625" style="4" customWidth="1"/>
    <col min="5" max="10" width="13.28515625" style="4" customWidth="1"/>
    <col min="11" max="11" width="17.5703125" style="4" customWidth="1"/>
    <col min="12" max="12" width="13.28515625" style="4" customWidth="1"/>
    <col min="13" max="13" width="19.140625" style="37" customWidth="1"/>
    <col min="14" max="15" width="35.140625" style="37" customWidth="1"/>
    <col min="16" max="16" width="8.5703125" style="4"/>
    <col min="17" max="17" width="12" style="4" customWidth="1"/>
    <col min="18" max="18" width="11.42578125" style="4" customWidth="1"/>
    <col min="19" max="20" width="12" style="4" customWidth="1"/>
    <col min="21" max="256" width="8.5703125" style="4"/>
    <col min="257" max="257" width="20" style="4" customWidth="1"/>
    <col min="258" max="258" width="18.28515625" style="4" customWidth="1"/>
    <col min="259" max="259" width="15.28515625" style="4" customWidth="1"/>
    <col min="260" max="260" width="17.7109375" style="4" customWidth="1"/>
    <col min="261" max="261" width="14.28515625" style="4" bestFit="1" customWidth="1"/>
    <col min="262" max="262" width="12.7109375" style="4" customWidth="1"/>
    <col min="263" max="263" width="18.28515625" style="4" customWidth="1"/>
    <col min="264" max="264" width="24.5703125" style="4" customWidth="1"/>
    <col min="265" max="265" width="11.7109375" style="4" customWidth="1"/>
    <col min="266" max="266" width="12.7109375" style="4" customWidth="1"/>
    <col min="267" max="267" width="17.7109375" style="4" customWidth="1"/>
    <col min="268" max="268" width="16.7109375" style="4" customWidth="1"/>
    <col min="269" max="269" width="29.7109375" style="4" customWidth="1"/>
    <col min="270" max="270" width="24.7109375" style="4" customWidth="1"/>
    <col min="271" max="271" width="19.42578125" style="4" customWidth="1"/>
    <col min="272" max="272" width="8.5703125" style="4"/>
    <col min="273" max="273" width="12" style="4" customWidth="1"/>
    <col min="274" max="274" width="11.42578125" style="4" customWidth="1"/>
    <col min="275" max="276" width="12" style="4" customWidth="1"/>
    <col min="277" max="512" width="8.5703125" style="4"/>
    <col min="513" max="513" width="20" style="4" customWidth="1"/>
    <col min="514" max="514" width="18.28515625" style="4" customWidth="1"/>
    <col min="515" max="515" width="15.28515625" style="4" customWidth="1"/>
    <col min="516" max="516" width="17.7109375" style="4" customWidth="1"/>
    <col min="517" max="517" width="14.28515625" style="4" bestFit="1" customWidth="1"/>
    <col min="518" max="518" width="12.7109375" style="4" customWidth="1"/>
    <col min="519" max="519" width="18.28515625" style="4" customWidth="1"/>
    <col min="520" max="520" width="24.5703125" style="4" customWidth="1"/>
    <col min="521" max="521" width="11.7109375" style="4" customWidth="1"/>
    <col min="522" max="522" width="12.7109375" style="4" customWidth="1"/>
    <col min="523" max="523" width="17.7109375" style="4" customWidth="1"/>
    <col min="524" max="524" width="16.7109375" style="4" customWidth="1"/>
    <col min="525" max="525" width="29.7109375" style="4" customWidth="1"/>
    <col min="526" max="526" width="24.7109375" style="4" customWidth="1"/>
    <col min="527" max="527" width="19.42578125" style="4" customWidth="1"/>
    <col min="528" max="528" width="8.5703125" style="4"/>
    <col min="529" max="529" width="12" style="4" customWidth="1"/>
    <col min="530" max="530" width="11.42578125" style="4" customWidth="1"/>
    <col min="531" max="532" width="12" style="4" customWidth="1"/>
    <col min="533" max="768" width="8.5703125" style="4"/>
    <col min="769" max="769" width="20" style="4" customWidth="1"/>
    <col min="770" max="770" width="18.28515625" style="4" customWidth="1"/>
    <col min="771" max="771" width="15.28515625" style="4" customWidth="1"/>
    <col min="772" max="772" width="17.7109375" style="4" customWidth="1"/>
    <col min="773" max="773" width="14.28515625" style="4" bestFit="1" customWidth="1"/>
    <col min="774" max="774" width="12.7109375" style="4" customWidth="1"/>
    <col min="775" max="775" width="18.28515625" style="4" customWidth="1"/>
    <col min="776" max="776" width="24.5703125" style="4" customWidth="1"/>
    <col min="777" max="777" width="11.7109375" style="4" customWidth="1"/>
    <col min="778" max="778" width="12.7109375" style="4" customWidth="1"/>
    <col min="779" max="779" width="17.7109375" style="4" customWidth="1"/>
    <col min="780" max="780" width="16.7109375" style="4" customWidth="1"/>
    <col min="781" max="781" width="29.7109375" style="4" customWidth="1"/>
    <col min="782" max="782" width="24.7109375" style="4" customWidth="1"/>
    <col min="783" max="783" width="19.42578125" style="4" customWidth="1"/>
    <col min="784" max="784" width="8.5703125" style="4"/>
    <col min="785" max="785" width="12" style="4" customWidth="1"/>
    <col min="786" max="786" width="11.42578125" style="4" customWidth="1"/>
    <col min="787" max="788" width="12" style="4" customWidth="1"/>
    <col min="789" max="1024" width="8.5703125" style="4"/>
    <col min="1025" max="1025" width="20" style="4" customWidth="1"/>
    <col min="1026" max="1026" width="18.28515625" style="4" customWidth="1"/>
    <col min="1027" max="1027" width="15.28515625" style="4" customWidth="1"/>
    <col min="1028" max="1028" width="17.7109375" style="4" customWidth="1"/>
    <col min="1029" max="1029" width="14.28515625" style="4" bestFit="1" customWidth="1"/>
    <col min="1030" max="1030" width="12.7109375" style="4" customWidth="1"/>
    <col min="1031" max="1031" width="18.28515625" style="4" customWidth="1"/>
    <col min="1032" max="1032" width="24.5703125" style="4" customWidth="1"/>
    <col min="1033" max="1033" width="11.7109375" style="4" customWidth="1"/>
    <col min="1034" max="1034" width="12.7109375" style="4" customWidth="1"/>
    <col min="1035" max="1035" width="17.7109375" style="4" customWidth="1"/>
    <col min="1036" max="1036" width="16.7109375" style="4" customWidth="1"/>
    <col min="1037" max="1037" width="29.7109375" style="4" customWidth="1"/>
    <col min="1038" max="1038" width="24.7109375" style="4" customWidth="1"/>
    <col min="1039" max="1039" width="19.42578125" style="4" customWidth="1"/>
    <col min="1040" max="1040" width="8.5703125" style="4"/>
    <col min="1041" max="1041" width="12" style="4" customWidth="1"/>
    <col min="1042" max="1042" width="11.42578125" style="4" customWidth="1"/>
    <col min="1043" max="1044" width="12" style="4" customWidth="1"/>
    <col min="1045" max="1280" width="8.5703125" style="4"/>
    <col min="1281" max="1281" width="20" style="4" customWidth="1"/>
    <col min="1282" max="1282" width="18.28515625" style="4" customWidth="1"/>
    <col min="1283" max="1283" width="15.28515625" style="4" customWidth="1"/>
    <col min="1284" max="1284" width="17.7109375" style="4" customWidth="1"/>
    <col min="1285" max="1285" width="14.28515625" style="4" bestFit="1" customWidth="1"/>
    <col min="1286" max="1286" width="12.7109375" style="4" customWidth="1"/>
    <col min="1287" max="1287" width="18.28515625" style="4" customWidth="1"/>
    <col min="1288" max="1288" width="24.5703125" style="4" customWidth="1"/>
    <col min="1289" max="1289" width="11.7109375" style="4" customWidth="1"/>
    <col min="1290" max="1290" width="12.7109375" style="4" customWidth="1"/>
    <col min="1291" max="1291" width="17.7109375" style="4" customWidth="1"/>
    <col min="1292" max="1292" width="16.7109375" style="4" customWidth="1"/>
    <col min="1293" max="1293" width="29.7109375" style="4" customWidth="1"/>
    <col min="1294" max="1294" width="24.7109375" style="4" customWidth="1"/>
    <col min="1295" max="1295" width="19.42578125" style="4" customWidth="1"/>
    <col min="1296" max="1296" width="8.5703125" style="4"/>
    <col min="1297" max="1297" width="12" style="4" customWidth="1"/>
    <col min="1298" max="1298" width="11.42578125" style="4" customWidth="1"/>
    <col min="1299" max="1300" width="12" style="4" customWidth="1"/>
    <col min="1301" max="1536" width="8.5703125" style="4"/>
    <col min="1537" max="1537" width="20" style="4" customWidth="1"/>
    <col min="1538" max="1538" width="18.28515625" style="4" customWidth="1"/>
    <col min="1539" max="1539" width="15.28515625" style="4" customWidth="1"/>
    <col min="1540" max="1540" width="17.7109375" style="4" customWidth="1"/>
    <col min="1541" max="1541" width="14.28515625" style="4" bestFit="1" customWidth="1"/>
    <col min="1542" max="1542" width="12.7109375" style="4" customWidth="1"/>
    <col min="1543" max="1543" width="18.28515625" style="4" customWidth="1"/>
    <col min="1544" max="1544" width="24.5703125" style="4" customWidth="1"/>
    <col min="1545" max="1545" width="11.7109375" style="4" customWidth="1"/>
    <col min="1546" max="1546" width="12.7109375" style="4" customWidth="1"/>
    <col min="1547" max="1547" width="17.7109375" style="4" customWidth="1"/>
    <col min="1548" max="1548" width="16.7109375" style="4" customWidth="1"/>
    <col min="1549" max="1549" width="29.7109375" style="4" customWidth="1"/>
    <col min="1550" max="1550" width="24.7109375" style="4" customWidth="1"/>
    <col min="1551" max="1551" width="19.42578125" style="4" customWidth="1"/>
    <col min="1552" max="1552" width="8.5703125" style="4"/>
    <col min="1553" max="1553" width="12" style="4" customWidth="1"/>
    <col min="1554" max="1554" width="11.42578125" style="4" customWidth="1"/>
    <col min="1555" max="1556" width="12" style="4" customWidth="1"/>
    <col min="1557" max="1792" width="8.5703125" style="4"/>
    <col min="1793" max="1793" width="20" style="4" customWidth="1"/>
    <col min="1794" max="1794" width="18.28515625" style="4" customWidth="1"/>
    <col min="1795" max="1795" width="15.28515625" style="4" customWidth="1"/>
    <col min="1796" max="1796" width="17.7109375" style="4" customWidth="1"/>
    <col min="1797" max="1797" width="14.28515625" style="4" bestFit="1" customWidth="1"/>
    <col min="1798" max="1798" width="12.7109375" style="4" customWidth="1"/>
    <col min="1799" max="1799" width="18.28515625" style="4" customWidth="1"/>
    <col min="1800" max="1800" width="24.5703125" style="4" customWidth="1"/>
    <col min="1801" max="1801" width="11.7109375" style="4" customWidth="1"/>
    <col min="1802" max="1802" width="12.7109375" style="4" customWidth="1"/>
    <col min="1803" max="1803" width="17.7109375" style="4" customWidth="1"/>
    <col min="1804" max="1804" width="16.7109375" style="4" customWidth="1"/>
    <col min="1805" max="1805" width="29.7109375" style="4" customWidth="1"/>
    <col min="1806" max="1806" width="24.7109375" style="4" customWidth="1"/>
    <col min="1807" max="1807" width="19.42578125" style="4" customWidth="1"/>
    <col min="1808" max="1808" width="8.5703125" style="4"/>
    <col min="1809" max="1809" width="12" style="4" customWidth="1"/>
    <col min="1810" max="1810" width="11.42578125" style="4" customWidth="1"/>
    <col min="1811" max="1812" width="12" style="4" customWidth="1"/>
    <col min="1813" max="2048" width="8.5703125" style="4"/>
    <col min="2049" max="2049" width="20" style="4" customWidth="1"/>
    <col min="2050" max="2050" width="18.28515625" style="4" customWidth="1"/>
    <col min="2051" max="2051" width="15.28515625" style="4" customWidth="1"/>
    <col min="2052" max="2052" width="17.7109375" style="4" customWidth="1"/>
    <col min="2053" max="2053" width="14.28515625" style="4" bestFit="1" customWidth="1"/>
    <col min="2054" max="2054" width="12.7109375" style="4" customWidth="1"/>
    <col min="2055" max="2055" width="18.28515625" style="4" customWidth="1"/>
    <col min="2056" max="2056" width="24.5703125" style="4" customWidth="1"/>
    <col min="2057" max="2057" width="11.7109375" style="4" customWidth="1"/>
    <col min="2058" max="2058" width="12.7109375" style="4" customWidth="1"/>
    <col min="2059" max="2059" width="17.7109375" style="4" customWidth="1"/>
    <col min="2060" max="2060" width="16.7109375" style="4" customWidth="1"/>
    <col min="2061" max="2061" width="29.7109375" style="4" customWidth="1"/>
    <col min="2062" max="2062" width="24.7109375" style="4" customWidth="1"/>
    <col min="2063" max="2063" width="19.42578125" style="4" customWidth="1"/>
    <col min="2064" max="2064" width="8.5703125" style="4"/>
    <col min="2065" max="2065" width="12" style="4" customWidth="1"/>
    <col min="2066" max="2066" width="11.42578125" style="4" customWidth="1"/>
    <col min="2067" max="2068" width="12" style="4" customWidth="1"/>
    <col min="2069" max="2304" width="8.5703125" style="4"/>
    <col min="2305" max="2305" width="20" style="4" customWidth="1"/>
    <col min="2306" max="2306" width="18.28515625" style="4" customWidth="1"/>
    <col min="2307" max="2307" width="15.28515625" style="4" customWidth="1"/>
    <col min="2308" max="2308" width="17.7109375" style="4" customWidth="1"/>
    <col min="2309" max="2309" width="14.28515625" style="4" bestFit="1" customWidth="1"/>
    <col min="2310" max="2310" width="12.7109375" style="4" customWidth="1"/>
    <col min="2311" max="2311" width="18.28515625" style="4" customWidth="1"/>
    <col min="2312" max="2312" width="24.5703125" style="4" customWidth="1"/>
    <col min="2313" max="2313" width="11.7109375" style="4" customWidth="1"/>
    <col min="2314" max="2314" width="12.7109375" style="4" customWidth="1"/>
    <col min="2315" max="2315" width="17.7109375" style="4" customWidth="1"/>
    <col min="2316" max="2316" width="16.7109375" style="4" customWidth="1"/>
    <col min="2317" max="2317" width="29.7109375" style="4" customWidth="1"/>
    <col min="2318" max="2318" width="24.7109375" style="4" customWidth="1"/>
    <col min="2319" max="2319" width="19.42578125" style="4" customWidth="1"/>
    <col min="2320" max="2320" width="8.5703125" style="4"/>
    <col min="2321" max="2321" width="12" style="4" customWidth="1"/>
    <col min="2322" max="2322" width="11.42578125" style="4" customWidth="1"/>
    <col min="2323" max="2324" width="12" style="4" customWidth="1"/>
    <col min="2325" max="2560" width="8.5703125" style="4"/>
    <col min="2561" max="2561" width="20" style="4" customWidth="1"/>
    <col min="2562" max="2562" width="18.28515625" style="4" customWidth="1"/>
    <col min="2563" max="2563" width="15.28515625" style="4" customWidth="1"/>
    <col min="2564" max="2564" width="17.7109375" style="4" customWidth="1"/>
    <col min="2565" max="2565" width="14.28515625" style="4" bestFit="1" customWidth="1"/>
    <col min="2566" max="2566" width="12.7109375" style="4" customWidth="1"/>
    <col min="2567" max="2567" width="18.28515625" style="4" customWidth="1"/>
    <col min="2568" max="2568" width="24.5703125" style="4" customWidth="1"/>
    <col min="2569" max="2569" width="11.7109375" style="4" customWidth="1"/>
    <col min="2570" max="2570" width="12.7109375" style="4" customWidth="1"/>
    <col min="2571" max="2571" width="17.7109375" style="4" customWidth="1"/>
    <col min="2572" max="2572" width="16.7109375" style="4" customWidth="1"/>
    <col min="2573" max="2573" width="29.7109375" style="4" customWidth="1"/>
    <col min="2574" max="2574" width="24.7109375" style="4" customWidth="1"/>
    <col min="2575" max="2575" width="19.42578125" style="4" customWidth="1"/>
    <col min="2576" max="2576" width="8.5703125" style="4"/>
    <col min="2577" max="2577" width="12" style="4" customWidth="1"/>
    <col min="2578" max="2578" width="11.42578125" style="4" customWidth="1"/>
    <col min="2579" max="2580" width="12" style="4" customWidth="1"/>
    <col min="2581" max="2816" width="8.5703125" style="4"/>
    <col min="2817" max="2817" width="20" style="4" customWidth="1"/>
    <col min="2818" max="2818" width="18.28515625" style="4" customWidth="1"/>
    <col min="2819" max="2819" width="15.28515625" style="4" customWidth="1"/>
    <col min="2820" max="2820" width="17.7109375" style="4" customWidth="1"/>
    <col min="2821" max="2821" width="14.28515625" style="4" bestFit="1" customWidth="1"/>
    <col min="2822" max="2822" width="12.7109375" style="4" customWidth="1"/>
    <col min="2823" max="2823" width="18.28515625" style="4" customWidth="1"/>
    <col min="2824" max="2824" width="24.5703125" style="4" customWidth="1"/>
    <col min="2825" max="2825" width="11.7109375" style="4" customWidth="1"/>
    <col min="2826" max="2826" width="12.7109375" style="4" customWidth="1"/>
    <col min="2827" max="2827" width="17.7109375" style="4" customWidth="1"/>
    <col min="2828" max="2828" width="16.7109375" style="4" customWidth="1"/>
    <col min="2829" max="2829" width="29.7109375" style="4" customWidth="1"/>
    <col min="2830" max="2830" width="24.7109375" style="4" customWidth="1"/>
    <col min="2831" max="2831" width="19.42578125" style="4" customWidth="1"/>
    <col min="2832" max="2832" width="8.5703125" style="4"/>
    <col min="2833" max="2833" width="12" style="4" customWidth="1"/>
    <col min="2834" max="2834" width="11.42578125" style="4" customWidth="1"/>
    <col min="2835" max="2836" width="12" style="4" customWidth="1"/>
    <col min="2837" max="3072" width="8.5703125" style="4"/>
    <col min="3073" max="3073" width="20" style="4" customWidth="1"/>
    <col min="3074" max="3074" width="18.28515625" style="4" customWidth="1"/>
    <col min="3075" max="3075" width="15.28515625" style="4" customWidth="1"/>
    <col min="3076" max="3076" width="17.7109375" style="4" customWidth="1"/>
    <col min="3077" max="3077" width="14.28515625" style="4" bestFit="1" customWidth="1"/>
    <col min="3078" max="3078" width="12.7109375" style="4" customWidth="1"/>
    <col min="3079" max="3079" width="18.28515625" style="4" customWidth="1"/>
    <col min="3080" max="3080" width="24.5703125" style="4" customWidth="1"/>
    <col min="3081" max="3081" width="11.7109375" style="4" customWidth="1"/>
    <col min="3082" max="3082" width="12.7109375" style="4" customWidth="1"/>
    <col min="3083" max="3083" width="17.7109375" style="4" customWidth="1"/>
    <col min="3084" max="3084" width="16.7109375" style="4" customWidth="1"/>
    <col min="3085" max="3085" width="29.7109375" style="4" customWidth="1"/>
    <col min="3086" max="3086" width="24.7109375" style="4" customWidth="1"/>
    <col min="3087" max="3087" width="19.42578125" style="4" customWidth="1"/>
    <col min="3088" max="3088" width="8.5703125" style="4"/>
    <col min="3089" max="3089" width="12" style="4" customWidth="1"/>
    <col min="3090" max="3090" width="11.42578125" style="4" customWidth="1"/>
    <col min="3091" max="3092" width="12" style="4" customWidth="1"/>
    <col min="3093" max="3328" width="8.5703125" style="4"/>
    <col min="3329" max="3329" width="20" style="4" customWidth="1"/>
    <col min="3330" max="3330" width="18.28515625" style="4" customWidth="1"/>
    <col min="3331" max="3331" width="15.28515625" style="4" customWidth="1"/>
    <col min="3332" max="3332" width="17.7109375" style="4" customWidth="1"/>
    <col min="3333" max="3333" width="14.28515625" style="4" bestFit="1" customWidth="1"/>
    <col min="3334" max="3334" width="12.7109375" style="4" customWidth="1"/>
    <col min="3335" max="3335" width="18.28515625" style="4" customWidth="1"/>
    <col min="3336" max="3336" width="24.5703125" style="4" customWidth="1"/>
    <col min="3337" max="3337" width="11.7109375" style="4" customWidth="1"/>
    <col min="3338" max="3338" width="12.7109375" style="4" customWidth="1"/>
    <col min="3339" max="3339" width="17.7109375" style="4" customWidth="1"/>
    <col min="3340" max="3340" width="16.7109375" style="4" customWidth="1"/>
    <col min="3341" max="3341" width="29.7109375" style="4" customWidth="1"/>
    <col min="3342" max="3342" width="24.7109375" style="4" customWidth="1"/>
    <col min="3343" max="3343" width="19.42578125" style="4" customWidth="1"/>
    <col min="3344" max="3344" width="8.5703125" style="4"/>
    <col min="3345" max="3345" width="12" style="4" customWidth="1"/>
    <col min="3346" max="3346" width="11.42578125" style="4" customWidth="1"/>
    <col min="3347" max="3348" width="12" style="4" customWidth="1"/>
    <col min="3349" max="3584" width="8.5703125" style="4"/>
    <col min="3585" max="3585" width="20" style="4" customWidth="1"/>
    <col min="3586" max="3586" width="18.28515625" style="4" customWidth="1"/>
    <col min="3587" max="3587" width="15.28515625" style="4" customWidth="1"/>
    <col min="3588" max="3588" width="17.7109375" style="4" customWidth="1"/>
    <col min="3589" max="3589" width="14.28515625" style="4" bestFit="1" customWidth="1"/>
    <col min="3590" max="3590" width="12.7109375" style="4" customWidth="1"/>
    <col min="3591" max="3591" width="18.28515625" style="4" customWidth="1"/>
    <col min="3592" max="3592" width="24.5703125" style="4" customWidth="1"/>
    <col min="3593" max="3593" width="11.7109375" style="4" customWidth="1"/>
    <col min="3594" max="3594" width="12.7109375" style="4" customWidth="1"/>
    <col min="3595" max="3595" width="17.7109375" style="4" customWidth="1"/>
    <col min="3596" max="3596" width="16.7109375" style="4" customWidth="1"/>
    <col min="3597" max="3597" width="29.7109375" style="4" customWidth="1"/>
    <col min="3598" max="3598" width="24.7109375" style="4" customWidth="1"/>
    <col min="3599" max="3599" width="19.42578125" style="4" customWidth="1"/>
    <col min="3600" max="3600" width="8.5703125" style="4"/>
    <col min="3601" max="3601" width="12" style="4" customWidth="1"/>
    <col min="3602" max="3602" width="11.42578125" style="4" customWidth="1"/>
    <col min="3603" max="3604" width="12" style="4" customWidth="1"/>
    <col min="3605" max="3840" width="8.5703125" style="4"/>
    <col min="3841" max="3841" width="20" style="4" customWidth="1"/>
    <col min="3842" max="3842" width="18.28515625" style="4" customWidth="1"/>
    <col min="3843" max="3843" width="15.28515625" style="4" customWidth="1"/>
    <col min="3844" max="3844" width="17.7109375" style="4" customWidth="1"/>
    <col min="3845" max="3845" width="14.28515625" style="4" bestFit="1" customWidth="1"/>
    <col min="3846" max="3846" width="12.7109375" style="4" customWidth="1"/>
    <col min="3847" max="3847" width="18.28515625" style="4" customWidth="1"/>
    <col min="3848" max="3848" width="24.5703125" style="4" customWidth="1"/>
    <col min="3849" max="3849" width="11.7109375" style="4" customWidth="1"/>
    <col min="3850" max="3850" width="12.7109375" style="4" customWidth="1"/>
    <col min="3851" max="3851" width="17.7109375" style="4" customWidth="1"/>
    <col min="3852" max="3852" width="16.7109375" style="4" customWidth="1"/>
    <col min="3853" max="3853" width="29.7109375" style="4" customWidth="1"/>
    <col min="3854" max="3854" width="24.7109375" style="4" customWidth="1"/>
    <col min="3855" max="3855" width="19.42578125" style="4" customWidth="1"/>
    <col min="3856" max="3856" width="8.5703125" style="4"/>
    <col min="3857" max="3857" width="12" style="4" customWidth="1"/>
    <col min="3858" max="3858" width="11.42578125" style="4" customWidth="1"/>
    <col min="3859" max="3860" width="12" style="4" customWidth="1"/>
    <col min="3861" max="4096" width="8.5703125" style="4"/>
    <col min="4097" max="4097" width="20" style="4" customWidth="1"/>
    <col min="4098" max="4098" width="18.28515625" style="4" customWidth="1"/>
    <col min="4099" max="4099" width="15.28515625" style="4" customWidth="1"/>
    <col min="4100" max="4100" width="17.7109375" style="4" customWidth="1"/>
    <col min="4101" max="4101" width="14.28515625" style="4" bestFit="1" customWidth="1"/>
    <col min="4102" max="4102" width="12.7109375" style="4" customWidth="1"/>
    <col min="4103" max="4103" width="18.28515625" style="4" customWidth="1"/>
    <col min="4104" max="4104" width="24.5703125" style="4" customWidth="1"/>
    <col min="4105" max="4105" width="11.7109375" style="4" customWidth="1"/>
    <col min="4106" max="4106" width="12.7109375" style="4" customWidth="1"/>
    <col min="4107" max="4107" width="17.7109375" style="4" customWidth="1"/>
    <col min="4108" max="4108" width="16.7109375" style="4" customWidth="1"/>
    <col min="4109" max="4109" width="29.7109375" style="4" customWidth="1"/>
    <col min="4110" max="4110" width="24.7109375" style="4" customWidth="1"/>
    <col min="4111" max="4111" width="19.42578125" style="4" customWidth="1"/>
    <col min="4112" max="4112" width="8.5703125" style="4"/>
    <col min="4113" max="4113" width="12" style="4" customWidth="1"/>
    <col min="4114" max="4114" width="11.42578125" style="4" customWidth="1"/>
    <col min="4115" max="4116" width="12" style="4" customWidth="1"/>
    <col min="4117" max="4352" width="8.5703125" style="4"/>
    <col min="4353" max="4353" width="20" style="4" customWidth="1"/>
    <col min="4354" max="4354" width="18.28515625" style="4" customWidth="1"/>
    <col min="4355" max="4355" width="15.28515625" style="4" customWidth="1"/>
    <col min="4356" max="4356" width="17.7109375" style="4" customWidth="1"/>
    <col min="4357" max="4357" width="14.28515625" style="4" bestFit="1" customWidth="1"/>
    <col min="4358" max="4358" width="12.7109375" style="4" customWidth="1"/>
    <col min="4359" max="4359" width="18.28515625" style="4" customWidth="1"/>
    <col min="4360" max="4360" width="24.5703125" style="4" customWidth="1"/>
    <col min="4361" max="4361" width="11.7109375" style="4" customWidth="1"/>
    <col min="4362" max="4362" width="12.7109375" style="4" customWidth="1"/>
    <col min="4363" max="4363" width="17.7109375" style="4" customWidth="1"/>
    <col min="4364" max="4364" width="16.7109375" style="4" customWidth="1"/>
    <col min="4365" max="4365" width="29.7109375" style="4" customWidth="1"/>
    <col min="4366" max="4366" width="24.7109375" style="4" customWidth="1"/>
    <col min="4367" max="4367" width="19.42578125" style="4" customWidth="1"/>
    <col min="4368" max="4368" width="8.5703125" style="4"/>
    <col min="4369" max="4369" width="12" style="4" customWidth="1"/>
    <col min="4370" max="4370" width="11.42578125" style="4" customWidth="1"/>
    <col min="4371" max="4372" width="12" style="4" customWidth="1"/>
    <col min="4373" max="4608" width="8.5703125" style="4"/>
    <col min="4609" max="4609" width="20" style="4" customWidth="1"/>
    <col min="4610" max="4610" width="18.28515625" style="4" customWidth="1"/>
    <col min="4611" max="4611" width="15.28515625" style="4" customWidth="1"/>
    <col min="4612" max="4612" width="17.7109375" style="4" customWidth="1"/>
    <col min="4613" max="4613" width="14.28515625" style="4" bestFit="1" customWidth="1"/>
    <col min="4614" max="4614" width="12.7109375" style="4" customWidth="1"/>
    <col min="4615" max="4615" width="18.28515625" style="4" customWidth="1"/>
    <col min="4616" max="4616" width="24.5703125" style="4" customWidth="1"/>
    <col min="4617" max="4617" width="11.7109375" style="4" customWidth="1"/>
    <col min="4618" max="4618" width="12.7109375" style="4" customWidth="1"/>
    <col min="4619" max="4619" width="17.7109375" style="4" customWidth="1"/>
    <col min="4620" max="4620" width="16.7109375" style="4" customWidth="1"/>
    <col min="4621" max="4621" width="29.7109375" style="4" customWidth="1"/>
    <col min="4622" max="4622" width="24.7109375" style="4" customWidth="1"/>
    <col min="4623" max="4623" width="19.42578125" style="4" customWidth="1"/>
    <col min="4624" max="4624" width="8.5703125" style="4"/>
    <col min="4625" max="4625" width="12" style="4" customWidth="1"/>
    <col min="4626" max="4626" width="11.42578125" style="4" customWidth="1"/>
    <col min="4627" max="4628" width="12" style="4" customWidth="1"/>
    <col min="4629" max="4864" width="8.5703125" style="4"/>
    <col min="4865" max="4865" width="20" style="4" customWidth="1"/>
    <col min="4866" max="4866" width="18.28515625" style="4" customWidth="1"/>
    <col min="4867" max="4867" width="15.28515625" style="4" customWidth="1"/>
    <col min="4868" max="4868" width="17.7109375" style="4" customWidth="1"/>
    <col min="4869" max="4869" width="14.28515625" style="4" bestFit="1" customWidth="1"/>
    <col min="4870" max="4870" width="12.7109375" style="4" customWidth="1"/>
    <col min="4871" max="4871" width="18.28515625" style="4" customWidth="1"/>
    <col min="4872" max="4872" width="24.5703125" style="4" customWidth="1"/>
    <col min="4873" max="4873" width="11.7109375" style="4" customWidth="1"/>
    <col min="4874" max="4874" width="12.7109375" style="4" customWidth="1"/>
    <col min="4875" max="4875" width="17.7109375" style="4" customWidth="1"/>
    <col min="4876" max="4876" width="16.7109375" style="4" customWidth="1"/>
    <col min="4877" max="4877" width="29.7109375" style="4" customWidth="1"/>
    <col min="4878" max="4878" width="24.7109375" style="4" customWidth="1"/>
    <col min="4879" max="4879" width="19.42578125" style="4" customWidth="1"/>
    <col min="4880" max="4880" width="8.5703125" style="4"/>
    <col min="4881" max="4881" width="12" style="4" customWidth="1"/>
    <col min="4882" max="4882" width="11.42578125" style="4" customWidth="1"/>
    <col min="4883" max="4884" width="12" style="4" customWidth="1"/>
    <col min="4885" max="5120" width="8.5703125" style="4"/>
    <col min="5121" max="5121" width="20" style="4" customWidth="1"/>
    <col min="5122" max="5122" width="18.28515625" style="4" customWidth="1"/>
    <col min="5123" max="5123" width="15.28515625" style="4" customWidth="1"/>
    <col min="5124" max="5124" width="17.7109375" style="4" customWidth="1"/>
    <col min="5125" max="5125" width="14.28515625" style="4" bestFit="1" customWidth="1"/>
    <col min="5126" max="5126" width="12.7109375" style="4" customWidth="1"/>
    <col min="5127" max="5127" width="18.28515625" style="4" customWidth="1"/>
    <col min="5128" max="5128" width="24.5703125" style="4" customWidth="1"/>
    <col min="5129" max="5129" width="11.7109375" style="4" customWidth="1"/>
    <col min="5130" max="5130" width="12.7109375" style="4" customWidth="1"/>
    <col min="5131" max="5131" width="17.7109375" style="4" customWidth="1"/>
    <col min="5132" max="5132" width="16.7109375" style="4" customWidth="1"/>
    <col min="5133" max="5133" width="29.7109375" style="4" customWidth="1"/>
    <col min="5134" max="5134" width="24.7109375" style="4" customWidth="1"/>
    <col min="5135" max="5135" width="19.42578125" style="4" customWidth="1"/>
    <col min="5136" max="5136" width="8.5703125" style="4"/>
    <col min="5137" max="5137" width="12" style="4" customWidth="1"/>
    <col min="5138" max="5138" width="11.42578125" style="4" customWidth="1"/>
    <col min="5139" max="5140" width="12" style="4" customWidth="1"/>
    <col min="5141" max="5376" width="8.5703125" style="4"/>
    <col min="5377" max="5377" width="20" style="4" customWidth="1"/>
    <col min="5378" max="5378" width="18.28515625" style="4" customWidth="1"/>
    <col min="5379" max="5379" width="15.28515625" style="4" customWidth="1"/>
    <col min="5380" max="5380" width="17.7109375" style="4" customWidth="1"/>
    <col min="5381" max="5381" width="14.28515625" style="4" bestFit="1" customWidth="1"/>
    <col min="5382" max="5382" width="12.7109375" style="4" customWidth="1"/>
    <col min="5383" max="5383" width="18.28515625" style="4" customWidth="1"/>
    <col min="5384" max="5384" width="24.5703125" style="4" customWidth="1"/>
    <col min="5385" max="5385" width="11.7109375" style="4" customWidth="1"/>
    <col min="5386" max="5386" width="12.7109375" style="4" customWidth="1"/>
    <col min="5387" max="5387" width="17.7109375" style="4" customWidth="1"/>
    <col min="5388" max="5388" width="16.7109375" style="4" customWidth="1"/>
    <col min="5389" max="5389" width="29.7109375" style="4" customWidth="1"/>
    <col min="5390" max="5390" width="24.7109375" style="4" customWidth="1"/>
    <col min="5391" max="5391" width="19.42578125" style="4" customWidth="1"/>
    <col min="5392" max="5392" width="8.5703125" style="4"/>
    <col min="5393" max="5393" width="12" style="4" customWidth="1"/>
    <col min="5394" max="5394" width="11.42578125" style="4" customWidth="1"/>
    <col min="5395" max="5396" width="12" style="4" customWidth="1"/>
    <col min="5397" max="5632" width="8.5703125" style="4"/>
    <col min="5633" max="5633" width="20" style="4" customWidth="1"/>
    <col min="5634" max="5634" width="18.28515625" style="4" customWidth="1"/>
    <col min="5635" max="5635" width="15.28515625" style="4" customWidth="1"/>
    <col min="5636" max="5636" width="17.7109375" style="4" customWidth="1"/>
    <col min="5637" max="5637" width="14.28515625" style="4" bestFit="1" customWidth="1"/>
    <col min="5638" max="5638" width="12.7109375" style="4" customWidth="1"/>
    <col min="5639" max="5639" width="18.28515625" style="4" customWidth="1"/>
    <col min="5640" max="5640" width="24.5703125" style="4" customWidth="1"/>
    <col min="5641" max="5641" width="11.7109375" style="4" customWidth="1"/>
    <col min="5642" max="5642" width="12.7109375" style="4" customWidth="1"/>
    <col min="5643" max="5643" width="17.7109375" style="4" customWidth="1"/>
    <col min="5644" max="5644" width="16.7109375" style="4" customWidth="1"/>
    <col min="5645" max="5645" width="29.7109375" style="4" customWidth="1"/>
    <col min="5646" max="5646" width="24.7109375" style="4" customWidth="1"/>
    <col min="5647" max="5647" width="19.42578125" style="4" customWidth="1"/>
    <col min="5648" max="5648" width="8.5703125" style="4"/>
    <col min="5649" max="5649" width="12" style="4" customWidth="1"/>
    <col min="5650" max="5650" width="11.42578125" style="4" customWidth="1"/>
    <col min="5651" max="5652" width="12" style="4" customWidth="1"/>
    <col min="5653" max="5888" width="8.5703125" style="4"/>
    <col min="5889" max="5889" width="20" style="4" customWidth="1"/>
    <col min="5890" max="5890" width="18.28515625" style="4" customWidth="1"/>
    <col min="5891" max="5891" width="15.28515625" style="4" customWidth="1"/>
    <col min="5892" max="5892" width="17.7109375" style="4" customWidth="1"/>
    <col min="5893" max="5893" width="14.28515625" style="4" bestFit="1" customWidth="1"/>
    <col min="5894" max="5894" width="12.7109375" style="4" customWidth="1"/>
    <col min="5895" max="5895" width="18.28515625" style="4" customWidth="1"/>
    <col min="5896" max="5896" width="24.5703125" style="4" customWidth="1"/>
    <col min="5897" max="5897" width="11.7109375" style="4" customWidth="1"/>
    <col min="5898" max="5898" width="12.7109375" style="4" customWidth="1"/>
    <col min="5899" max="5899" width="17.7109375" style="4" customWidth="1"/>
    <col min="5900" max="5900" width="16.7109375" style="4" customWidth="1"/>
    <col min="5901" max="5901" width="29.7109375" style="4" customWidth="1"/>
    <col min="5902" max="5902" width="24.7109375" style="4" customWidth="1"/>
    <col min="5903" max="5903" width="19.42578125" style="4" customWidth="1"/>
    <col min="5904" max="5904" width="8.5703125" style="4"/>
    <col min="5905" max="5905" width="12" style="4" customWidth="1"/>
    <col min="5906" max="5906" width="11.42578125" style="4" customWidth="1"/>
    <col min="5907" max="5908" width="12" style="4" customWidth="1"/>
    <col min="5909" max="6144" width="8.5703125" style="4"/>
    <col min="6145" max="6145" width="20" style="4" customWidth="1"/>
    <col min="6146" max="6146" width="18.28515625" style="4" customWidth="1"/>
    <col min="6147" max="6147" width="15.28515625" style="4" customWidth="1"/>
    <col min="6148" max="6148" width="17.7109375" style="4" customWidth="1"/>
    <col min="6149" max="6149" width="14.28515625" style="4" bestFit="1" customWidth="1"/>
    <col min="6150" max="6150" width="12.7109375" style="4" customWidth="1"/>
    <col min="6151" max="6151" width="18.28515625" style="4" customWidth="1"/>
    <col min="6152" max="6152" width="24.5703125" style="4" customWidth="1"/>
    <col min="6153" max="6153" width="11.7109375" style="4" customWidth="1"/>
    <col min="6154" max="6154" width="12.7109375" style="4" customWidth="1"/>
    <col min="6155" max="6155" width="17.7109375" style="4" customWidth="1"/>
    <col min="6156" max="6156" width="16.7109375" style="4" customWidth="1"/>
    <col min="6157" max="6157" width="29.7109375" style="4" customWidth="1"/>
    <col min="6158" max="6158" width="24.7109375" style="4" customWidth="1"/>
    <col min="6159" max="6159" width="19.42578125" style="4" customWidth="1"/>
    <col min="6160" max="6160" width="8.5703125" style="4"/>
    <col min="6161" max="6161" width="12" style="4" customWidth="1"/>
    <col min="6162" max="6162" width="11.42578125" style="4" customWidth="1"/>
    <col min="6163" max="6164" width="12" style="4" customWidth="1"/>
    <col min="6165" max="6400" width="8.5703125" style="4"/>
    <col min="6401" max="6401" width="20" style="4" customWidth="1"/>
    <col min="6402" max="6402" width="18.28515625" style="4" customWidth="1"/>
    <col min="6403" max="6403" width="15.28515625" style="4" customWidth="1"/>
    <col min="6404" max="6404" width="17.7109375" style="4" customWidth="1"/>
    <col min="6405" max="6405" width="14.28515625" style="4" bestFit="1" customWidth="1"/>
    <col min="6406" max="6406" width="12.7109375" style="4" customWidth="1"/>
    <col min="6407" max="6407" width="18.28515625" style="4" customWidth="1"/>
    <col min="6408" max="6408" width="24.5703125" style="4" customWidth="1"/>
    <col min="6409" max="6409" width="11.7109375" style="4" customWidth="1"/>
    <col min="6410" max="6410" width="12.7109375" style="4" customWidth="1"/>
    <col min="6411" max="6411" width="17.7109375" style="4" customWidth="1"/>
    <col min="6412" max="6412" width="16.7109375" style="4" customWidth="1"/>
    <col min="6413" max="6413" width="29.7109375" style="4" customWidth="1"/>
    <col min="6414" max="6414" width="24.7109375" style="4" customWidth="1"/>
    <col min="6415" max="6415" width="19.42578125" style="4" customWidth="1"/>
    <col min="6416" max="6416" width="8.5703125" style="4"/>
    <col min="6417" max="6417" width="12" style="4" customWidth="1"/>
    <col min="6418" max="6418" width="11.42578125" style="4" customWidth="1"/>
    <col min="6419" max="6420" width="12" style="4" customWidth="1"/>
    <col min="6421" max="6656" width="8.5703125" style="4"/>
    <col min="6657" max="6657" width="20" style="4" customWidth="1"/>
    <col min="6658" max="6658" width="18.28515625" style="4" customWidth="1"/>
    <col min="6659" max="6659" width="15.28515625" style="4" customWidth="1"/>
    <col min="6660" max="6660" width="17.7109375" style="4" customWidth="1"/>
    <col min="6661" max="6661" width="14.28515625" style="4" bestFit="1" customWidth="1"/>
    <col min="6662" max="6662" width="12.7109375" style="4" customWidth="1"/>
    <col min="6663" max="6663" width="18.28515625" style="4" customWidth="1"/>
    <col min="6664" max="6664" width="24.5703125" style="4" customWidth="1"/>
    <col min="6665" max="6665" width="11.7109375" style="4" customWidth="1"/>
    <col min="6666" max="6666" width="12.7109375" style="4" customWidth="1"/>
    <col min="6667" max="6667" width="17.7109375" style="4" customWidth="1"/>
    <col min="6668" max="6668" width="16.7109375" style="4" customWidth="1"/>
    <col min="6669" max="6669" width="29.7109375" style="4" customWidth="1"/>
    <col min="6670" max="6670" width="24.7109375" style="4" customWidth="1"/>
    <col min="6671" max="6671" width="19.42578125" style="4" customWidth="1"/>
    <col min="6672" max="6672" width="8.5703125" style="4"/>
    <col min="6673" max="6673" width="12" style="4" customWidth="1"/>
    <col min="6674" max="6674" width="11.42578125" style="4" customWidth="1"/>
    <col min="6675" max="6676" width="12" style="4" customWidth="1"/>
    <col min="6677" max="6912" width="8.5703125" style="4"/>
    <col min="6913" max="6913" width="20" style="4" customWidth="1"/>
    <col min="6914" max="6914" width="18.28515625" style="4" customWidth="1"/>
    <col min="6915" max="6915" width="15.28515625" style="4" customWidth="1"/>
    <col min="6916" max="6916" width="17.7109375" style="4" customWidth="1"/>
    <col min="6917" max="6917" width="14.28515625" style="4" bestFit="1" customWidth="1"/>
    <col min="6918" max="6918" width="12.7109375" style="4" customWidth="1"/>
    <col min="6919" max="6919" width="18.28515625" style="4" customWidth="1"/>
    <col min="6920" max="6920" width="24.5703125" style="4" customWidth="1"/>
    <col min="6921" max="6921" width="11.7109375" style="4" customWidth="1"/>
    <col min="6922" max="6922" width="12.7109375" style="4" customWidth="1"/>
    <col min="6923" max="6923" width="17.7109375" style="4" customWidth="1"/>
    <col min="6924" max="6924" width="16.7109375" style="4" customWidth="1"/>
    <col min="6925" max="6925" width="29.7109375" style="4" customWidth="1"/>
    <col min="6926" max="6926" width="24.7109375" style="4" customWidth="1"/>
    <col min="6927" max="6927" width="19.42578125" style="4" customWidth="1"/>
    <col min="6928" max="6928" width="8.5703125" style="4"/>
    <col min="6929" max="6929" width="12" style="4" customWidth="1"/>
    <col min="6930" max="6930" width="11.42578125" style="4" customWidth="1"/>
    <col min="6931" max="6932" width="12" style="4" customWidth="1"/>
    <col min="6933" max="7168" width="8.5703125" style="4"/>
    <col min="7169" max="7169" width="20" style="4" customWidth="1"/>
    <col min="7170" max="7170" width="18.28515625" style="4" customWidth="1"/>
    <col min="7171" max="7171" width="15.28515625" style="4" customWidth="1"/>
    <col min="7172" max="7172" width="17.7109375" style="4" customWidth="1"/>
    <col min="7173" max="7173" width="14.28515625" style="4" bestFit="1" customWidth="1"/>
    <col min="7174" max="7174" width="12.7109375" style="4" customWidth="1"/>
    <col min="7175" max="7175" width="18.28515625" style="4" customWidth="1"/>
    <col min="7176" max="7176" width="24.5703125" style="4" customWidth="1"/>
    <col min="7177" max="7177" width="11.7109375" style="4" customWidth="1"/>
    <col min="7178" max="7178" width="12.7109375" style="4" customWidth="1"/>
    <col min="7179" max="7179" width="17.7109375" style="4" customWidth="1"/>
    <col min="7180" max="7180" width="16.7109375" style="4" customWidth="1"/>
    <col min="7181" max="7181" width="29.7109375" style="4" customWidth="1"/>
    <col min="7182" max="7182" width="24.7109375" style="4" customWidth="1"/>
    <col min="7183" max="7183" width="19.42578125" style="4" customWidth="1"/>
    <col min="7184" max="7184" width="8.5703125" style="4"/>
    <col min="7185" max="7185" width="12" style="4" customWidth="1"/>
    <col min="7186" max="7186" width="11.42578125" style="4" customWidth="1"/>
    <col min="7187" max="7188" width="12" style="4" customWidth="1"/>
    <col min="7189" max="7424" width="8.5703125" style="4"/>
    <col min="7425" max="7425" width="20" style="4" customWidth="1"/>
    <col min="7426" max="7426" width="18.28515625" style="4" customWidth="1"/>
    <col min="7427" max="7427" width="15.28515625" style="4" customWidth="1"/>
    <col min="7428" max="7428" width="17.7109375" style="4" customWidth="1"/>
    <col min="7429" max="7429" width="14.28515625" style="4" bestFit="1" customWidth="1"/>
    <col min="7430" max="7430" width="12.7109375" style="4" customWidth="1"/>
    <col min="7431" max="7431" width="18.28515625" style="4" customWidth="1"/>
    <col min="7432" max="7432" width="24.5703125" style="4" customWidth="1"/>
    <col min="7433" max="7433" width="11.7109375" style="4" customWidth="1"/>
    <col min="7434" max="7434" width="12.7109375" style="4" customWidth="1"/>
    <col min="7435" max="7435" width="17.7109375" style="4" customWidth="1"/>
    <col min="7436" max="7436" width="16.7109375" style="4" customWidth="1"/>
    <col min="7437" max="7437" width="29.7109375" style="4" customWidth="1"/>
    <col min="7438" max="7438" width="24.7109375" style="4" customWidth="1"/>
    <col min="7439" max="7439" width="19.42578125" style="4" customWidth="1"/>
    <col min="7440" max="7440" width="8.5703125" style="4"/>
    <col min="7441" max="7441" width="12" style="4" customWidth="1"/>
    <col min="7442" max="7442" width="11.42578125" style="4" customWidth="1"/>
    <col min="7443" max="7444" width="12" style="4" customWidth="1"/>
    <col min="7445" max="7680" width="8.5703125" style="4"/>
    <col min="7681" max="7681" width="20" style="4" customWidth="1"/>
    <col min="7682" max="7682" width="18.28515625" style="4" customWidth="1"/>
    <col min="7683" max="7683" width="15.28515625" style="4" customWidth="1"/>
    <col min="7684" max="7684" width="17.7109375" style="4" customWidth="1"/>
    <col min="7685" max="7685" width="14.28515625" style="4" bestFit="1" customWidth="1"/>
    <col min="7686" max="7686" width="12.7109375" style="4" customWidth="1"/>
    <col min="7687" max="7687" width="18.28515625" style="4" customWidth="1"/>
    <col min="7688" max="7688" width="24.5703125" style="4" customWidth="1"/>
    <col min="7689" max="7689" width="11.7109375" style="4" customWidth="1"/>
    <col min="7690" max="7690" width="12.7109375" style="4" customWidth="1"/>
    <col min="7691" max="7691" width="17.7109375" style="4" customWidth="1"/>
    <col min="7692" max="7692" width="16.7109375" style="4" customWidth="1"/>
    <col min="7693" max="7693" width="29.7109375" style="4" customWidth="1"/>
    <col min="7694" max="7694" width="24.7109375" style="4" customWidth="1"/>
    <col min="7695" max="7695" width="19.42578125" style="4" customWidth="1"/>
    <col min="7696" max="7696" width="8.5703125" style="4"/>
    <col min="7697" max="7697" width="12" style="4" customWidth="1"/>
    <col min="7698" max="7698" width="11.42578125" style="4" customWidth="1"/>
    <col min="7699" max="7700" width="12" style="4" customWidth="1"/>
    <col min="7701" max="7936" width="8.5703125" style="4"/>
    <col min="7937" max="7937" width="20" style="4" customWidth="1"/>
    <col min="7938" max="7938" width="18.28515625" style="4" customWidth="1"/>
    <col min="7939" max="7939" width="15.28515625" style="4" customWidth="1"/>
    <col min="7940" max="7940" width="17.7109375" style="4" customWidth="1"/>
    <col min="7941" max="7941" width="14.28515625" style="4" bestFit="1" customWidth="1"/>
    <col min="7942" max="7942" width="12.7109375" style="4" customWidth="1"/>
    <col min="7943" max="7943" width="18.28515625" style="4" customWidth="1"/>
    <col min="7944" max="7944" width="24.5703125" style="4" customWidth="1"/>
    <col min="7945" max="7945" width="11.7109375" style="4" customWidth="1"/>
    <col min="7946" max="7946" width="12.7109375" style="4" customWidth="1"/>
    <col min="7947" max="7947" width="17.7109375" style="4" customWidth="1"/>
    <col min="7948" max="7948" width="16.7109375" style="4" customWidth="1"/>
    <col min="7949" max="7949" width="29.7109375" style="4" customWidth="1"/>
    <col min="7950" max="7950" width="24.7109375" style="4" customWidth="1"/>
    <col min="7951" max="7951" width="19.42578125" style="4" customWidth="1"/>
    <col min="7952" max="7952" width="8.5703125" style="4"/>
    <col min="7953" max="7953" width="12" style="4" customWidth="1"/>
    <col min="7954" max="7954" width="11.42578125" style="4" customWidth="1"/>
    <col min="7955" max="7956" width="12" style="4" customWidth="1"/>
    <col min="7957" max="8192" width="8.5703125" style="4"/>
    <col min="8193" max="8193" width="20" style="4" customWidth="1"/>
    <col min="8194" max="8194" width="18.28515625" style="4" customWidth="1"/>
    <col min="8195" max="8195" width="15.28515625" style="4" customWidth="1"/>
    <col min="8196" max="8196" width="17.7109375" style="4" customWidth="1"/>
    <col min="8197" max="8197" width="14.28515625" style="4" bestFit="1" customWidth="1"/>
    <col min="8198" max="8198" width="12.7109375" style="4" customWidth="1"/>
    <col min="8199" max="8199" width="18.28515625" style="4" customWidth="1"/>
    <col min="8200" max="8200" width="24.5703125" style="4" customWidth="1"/>
    <col min="8201" max="8201" width="11.7109375" style="4" customWidth="1"/>
    <col min="8202" max="8202" width="12.7109375" style="4" customWidth="1"/>
    <col min="8203" max="8203" width="17.7109375" style="4" customWidth="1"/>
    <col min="8204" max="8204" width="16.7109375" style="4" customWidth="1"/>
    <col min="8205" max="8205" width="29.7109375" style="4" customWidth="1"/>
    <col min="8206" max="8206" width="24.7109375" style="4" customWidth="1"/>
    <col min="8207" max="8207" width="19.42578125" style="4" customWidth="1"/>
    <col min="8208" max="8208" width="8.5703125" style="4"/>
    <col min="8209" max="8209" width="12" style="4" customWidth="1"/>
    <col min="8210" max="8210" width="11.42578125" style="4" customWidth="1"/>
    <col min="8211" max="8212" width="12" style="4" customWidth="1"/>
    <col min="8213" max="8448" width="8.5703125" style="4"/>
    <col min="8449" max="8449" width="20" style="4" customWidth="1"/>
    <col min="8450" max="8450" width="18.28515625" style="4" customWidth="1"/>
    <col min="8451" max="8451" width="15.28515625" style="4" customWidth="1"/>
    <col min="8452" max="8452" width="17.7109375" style="4" customWidth="1"/>
    <col min="8453" max="8453" width="14.28515625" style="4" bestFit="1" customWidth="1"/>
    <col min="8454" max="8454" width="12.7109375" style="4" customWidth="1"/>
    <col min="8455" max="8455" width="18.28515625" style="4" customWidth="1"/>
    <col min="8456" max="8456" width="24.5703125" style="4" customWidth="1"/>
    <col min="8457" max="8457" width="11.7109375" style="4" customWidth="1"/>
    <col min="8458" max="8458" width="12.7109375" style="4" customWidth="1"/>
    <col min="8459" max="8459" width="17.7109375" style="4" customWidth="1"/>
    <col min="8460" max="8460" width="16.7109375" style="4" customWidth="1"/>
    <col min="8461" max="8461" width="29.7109375" style="4" customWidth="1"/>
    <col min="8462" max="8462" width="24.7109375" style="4" customWidth="1"/>
    <col min="8463" max="8463" width="19.42578125" style="4" customWidth="1"/>
    <col min="8464" max="8464" width="8.5703125" style="4"/>
    <col min="8465" max="8465" width="12" style="4" customWidth="1"/>
    <col min="8466" max="8466" width="11.42578125" style="4" customWidth="1"/>
    <col min="8467" max="8468" width="12" style="4" customWidth="1"/>
    <col min="8469" max="8704" width="8.5703125" style="4"/>
    <col min="8705" max="8705" width="20" style="4" customWidth="1"/>
    <col min="8706" max="8706" width="18.28515625" style="4" customWidth="1"/>
    <col min="8707" max="8707" width="15.28515625" style="4" customWidth="1"/>
    <col min="8708" max="8708" width="17.7109375" style="4" customWidth="1"/>
    <col min="8709" max="8709" width="14.28515625" style="4" bestFit="1" customWidth="1"/>
    <col min="8710" max="8710" width="12.7109375" style="4" customWidth="1"/>
    <col min="8711" max="8711" width="18.28515625" style="4" customWidth="1"/>
    <col min="8712" max="8712" width="24.5703125" style="4" customWidth="1"/>
    <col min="8713" max="8713" width="11.7109375" style="4" customWidth="1"/>
    <col min="8714" max="8714" width="12.7109375" style="4" customWidth="1"/>
    <col min="8715" max="8715" width="17.7109375" style="4" customWidth="1"/>
    <col min="8716" max="8716" width="16.7109375" style="4" customWidth="1"/>
    <col min="8717" max="8717" width="29.7109375" style="4" customWidth="1"/>
    <col min="8718" max="8718" width="24.7109375" style="4" customWidth="1"/>
    <col min="8719" max="8719" width="19.42578125" style="4" customWidth="1"/>
    <col min="8720" max="8720" width="8.5703125" style="4"/>
    <col min="8721" max="8721" width="12" style="4" customWidth="1"/>
    <col min="8722" max="8722" width="11.42578125" style="4" customWidth="1"/>
    <col min="8723" max="8724" width="12" style="4" customWidth="1"/>
    <col min="8725" max="8960" width="8.5703125" style="4"/>
    <col min="8961" max="8961" width="20" style="4" customWidth="1"/>
    <col min="8962" max="8962" width="18.28515625" style="4" customWidth="1"/>
    <col min="8963" max="8963" width="15.28515625" style="4" customWidth="1"/>
    <col min="8964" max="8964" width="17.7109375" style="4" customWidth="1"/>
    <col min="8965" max="8965" width="14.28515625" style="4" bestFit="1" customWidth="1"/>
    <col min="8966" max="8966" width="12.7109375" style="4" customWidth="1"/>
    <col min="8967" max="8967" width="18.28515625" style="4" customWidth="1"/>
    <col min="8968" max="8968" width="24.5703125" style="4" customWidth="1"/>
    <col min="8969" max="8969" width="11.7109375" style="4" customWidth="1"/>
    <col min="8970" max="8970" width="12.7109375" style="4" customWidth="1"/>
    <col min="8971" max="8971" width="17.7109375" style="4" customWidth="1"/>
    <col min="8972" max="8972" width="16.7109375" style="4" customWidth="1"/>
    <col min="8973" max="8973" width="29.7109375" style="4" customWidth="1"/>
    <col min="8974" max="8974" width="24.7109375" style="4" customWidth="1"/>
    <col min="8975" max="8975" width="19.42578125" style="4" customWidth="1"/>
    <col min="8976" max="8976" width="8.5703125" style="4"/>
    <col min="8977" max="8977" width="12" style="4" customWidth="1"/>
    <col min="8978" max="8978" width="11.42578125" style="4" customWidth="1"/>
    <col min="8979" max="8980" width="12" style="4" customWidth="1"/>
    <col min="8981" max="9216" width="8.5703125" style="4"/>
    <col min="9217" max="9217" width="20" style="4" customWidth="1"/>
    <col min="9218" max="9218" width="18.28515625" style="4" customWidth="1"/>
    <col min="9219" max="9219" width="15.28515625" style="4" customWidth="1"/>
    <col min="9220" max="9220" width="17.7109375" style="4" customWidth="1"/>
    <col min="9221" max="9221" width="14.28515625" style="4" bestFit="1" customWidth="1"/>
    <col min="9222" max="9222" width="12.7109375" style="4" customWidth="1"/>
    <col min="9223" max="9223" width="18.28515625" style="4" customWidth="1"/>
    <col min="9224" max="9224" width="24.5703125" style="4" customWidth="1"/>
    <col min="9225" max="9225" width="11.7109375" style="4" customWidth="1"/>
    <col min="9226" max="9226" width="12.7109375" style="4" customWidth="1"/>
    <col min="9227" max="9227" width="17.7109375" style="4" customWidth="1"/>
    <col min="9228" max="9228" width="16.7109375" style="4" customWidth="1"/>
    <col min="9229" max="9229" width="29.7109375" style="4" customWidth="1"/>
    <col min="9230" max="9230" width="24.7109375" style="4" customWidth="1"/>
    <col min="9231" max="9231" width="19.42578125" style="4" customWidth="1"/>
    <col min="9232" max="9232" width="8.5703125" style="4"/>
    <col min="9233" max="9233" width="12" style="4" customWidth="1"/>
    <col min="9234" max="9234" width="11.42578125" style="4" customWidth="1"/>
    <col min="9235" max="9236" width="12" style="4" customWidth="1"/>
    <col min="9237" max="9472" width="8.5703125" style="4"/>
    <col min="9473" max="9473" width="20" style="4" customWidth="1"/>
    <col min="9474" max="9474" width="18.28515625" style="4" customWidth="1"/>
    <col min="9475" max="9475" width="15.28515625" style="4" customWidth="1"/>
    <col min="9476" max="9476" width="17.7109375" style="4" customWidth="1"/>
    <col min="9477" max="9477" width="14.28515625" style="4" bestFit="1" customWidth="1"/>
    <col min="9478" max="9478" width="12.7109375" style="4" customWidth="1"/>
    <col min="9479" max="9479" width="18.28515625" style="4" customWidth="1"/>
    <col min="9480" max="9480" width="24.5703125" style="4" customWidth="1"/>
    <col min="9481" max="9481" width="11.7109375" style="4" customWidth="1"/>
    <col min="9482" max="9482" width="12.7109375" style="4" customWidth="1"/>
    <col min="9483" max="9483" width="17.7109375" style="4" customWidth="1"/>
    <col min="9484" max="9484" width="16.7109375" style="4" customWidth="1"/>
    <col min="9485" max="9485" width="29.7109375" style="4" customWidth="1"/>
    <col min="9486" max="9486" width="24.7109375" style="4" customWidth="1"/>
    <col min="9487" max="9487" width="19.42578125" style="4" customWidth="1"/>
    <col min="9488" max="9488" width="8.5703125" style="4"/>
    <col min="9489" max="9489" width="12" style="4" customWidth="1"/>
    <col min="9490" max="9490" width="11.42578125" style="4" customWidth="1"/>
    <col min="9491" max="9492" width="12" style="4" customWidth="1"/>
    <col min="9493" max="9728" width="8.5703125" style="4"/>
    <col min="9729" max="9729" width="20" style="4" customWidth="1"/>
    <col min="9730" max="9730" width="18.28515625" style="4" customWidth="1"/>
    <col min="9731" max="9731" width="15.28515625" style="4" customWidth="1"/>
    <col min="9732" max="9732" width="17.7109375" style="4" customWidth="1"/>
    <col min="9733" max="9733" width="14.28515625" style="4" bestFit="1" customWidth="1"/>
    <col min="9734" max="9734" width="12.7109375" style="4" customWidth="1"/>
    <col min="9735" max="9735" width="18.28515625" style="4" customWidth="1"/>
    <col min="9736" max="9736" width="24.5703125" style="4" customWidth="1"/>
    <col min="9737" max="9737" width="11.7109375" style="4" customWidth="1"/>
    <col min="9738" max="9738" width="12.7109375" style="4" customWidth="1"/>
    <col min="9739" max="9739" width="17.7109375" style="4" customWidth="1"/>
    <col min="9740" max="9740" width="16.7109375" style="4" customWidth="1"/>
    <col min="9741" max="9741" width="29.7109375" style="4" customWidth="1"/>
    <col min="9742" max="9742" width="24.7109375" style="4" customWidth="1"/>
    <col min="9743" max="9743" width="19.42578125" style="4" customWidth="1"/>
    <col min="9744" max="9744" width="8.5703125" style="4"/>
    <col min="9745" max="9745" width="12" style="4" customWidth="1"/>
    <col min="9746" max="9746" width="11.42578125" style="4" customWidth="1"/>
    <col min="9747" max="9748" width="12" style="4" customWidth="1"/>
    <col min="9749" max="9984" width="8.5703125" style="4"/>
    <col min="9985" max="9985" width="20" style="4" customWidth="1"/>
    <col min="9986" max="9986" width="18.28515625" style="4" customWidth="1"/>
    <col min="9987" max="9987" width="15.28515625" style="4" customWidth="1"/>
    <col min="9988" max="9988" width="17.7109375" style="4" customWidth="1"/>
    <col min="9989" max="9989" width="14.28515625" style="4" bestFit="1" customWidth="1"/>
    <col min="9990" max="9990" width="12.7109375" style="4" customWidth="1"/>
    <col min="9991" max="9991" width="18.28515625" style="4" customWidth="1"/>
    <col min="9992" max="9992" width="24.5703125" style="4" customWidth="1"/>
    <col min="9993" max="9993" width="11.7109375" style="4" customWidth="1"/>
    <col min="9994" max="9994" width="12.7109375" style="4" customWidth="1"/>
    <col min="9995" max="9995" width="17.7109375" style="4" customWidth="1"/>
    <col min="9996" max="9996" width="16.7109375" style="4" customWidth="1"/>
    <col min="9997" max="9997" width="29.7109375" style="4" customWidth="1"/>
    <col min="9998" max="9998" width="24.7109375" style="4" customWidth="1"/>
    <col min="9999" max="9999" width="19.42578125" style="4" customWidth="1"/>
    <col min="10000" max="10000" width="8.5703125" style="4"/>
    <col min="10001" max="10001" width="12" style="4" customWidth="1"/>
    <col min="10002" max="10002" width="11.42578125" style="4" customWidth="1"/>
    <col min="10003" max="10004" width="12" style="4" customWidth="1"/>
    <col min="10005" max="10240" width="8.5703125" style="4"/>
    <col min="10241" max="10241" width="20" style="4" customWidth="1"/>
    <col min="10242" max="10242" width="18.28515625" style="4" customWidth="1"/>
    <col min="10243" max="10243" width="15.28515625" style="4" customWidth="1"/>
    <col min="10244" max="10244" width="17.7109375" style="4" customWidth="1"/>
    <col min="10245" max="10245" width="14.28515625" style="4" bestFit="1" customWidth="1"/>
    <col min="10246" max="10246" width="12.7109375" style="4" customWidth="1"/>
    <col min="10247" max="10247" width="18.28515625" style="4" customWidth="1"/>
    <col min="10248" max="10248" width="24.5703125" style="4" customWidth="1"/>
    <col min="10249" max="10249" width="11.7109375" style="4" customWidth="1"/>
    <col min="10250" max="10250" width="12.7109375" style="4" customWidth="1"/>
    <col min="10251" max="10251" width="17.7109375" style="4" customWidth="1"/>
    <col min="10252" max="10252" width="16.7109375" style="4" customWidth="1"/>
    <col min="10253" max="10253" width="29.7109375" style="4" customWidth="1"/>
    <col min="10254" max="10254" width="24.7109375" style="4" customWidth="1"/>
    <col min="10255" max="10255" width="19.42578125" style="4" customWidth="1"/>
    <col min="10256" max="10256" width="8.5703125" style="4"/>
    <col min="10257" max="10257" width="12" style="4" customWidth="1"/>
    <col min="10258" max="10258" width="11.42578125" style="4" customWidth="1"/>
    <col min="10259" max="10260" width="12" style="4" customWidth="1"/>
    <col min="10261" max="10496" width="8.5703125" style="4"/>
    <col min="10497" max="10497" width="20" style="4" customWidth="1"/>
    <col min="10498" max="10498" width="18.28515625" style="4" customWidth="1"/>
    <col min="10499" max="10499" width="15.28515625" style="4" customWidth="1"/>
    <col min="10500" max="10500" width="17.7109375" style="4" customWidth="1"/>
    <col min="10501" max="10501" width="14.28515625" style="4" bestFit="1" customWidth="1"/>
    <col min="10502" max="10502" width="12.7109375" style="4" customWidth="1"/>
    <col min="10503" max="10503" width="18.28515625" style="4" customWidth="1"/>
    <col min="10504" max="10504" width="24.5703125" style="4" customWidth="1"/>
    <col min="10505" max="10505" width="11.7109375" style="4" customWidth="1"/>
    <col min="10506" max="10506" width="12.7109375" style="4" customWidth="1"/>
    <col min="10507" max="10507" width="17.7109375" style="4" customWidth="1"/>
    <col min="10508" max="10508" width="16.7109375" style="4" customWidth="1"/>
    <col min="10509" max="10509" width="29.7109375" style="4" customWidth="1"/>
    <col min="10510" max="10510" width="24.7109375" style="4" customWidth="1"/>
    <col min="10511" max="10511" width="19.42578125" style="4" customWidth="1"/>
    <col min="10512" max="10512" width="8.5703125" style="4"/>
    <col min="10513" max="10513" width="12" style="4" customWidth="1"/>
    <col min="10514" max="10514" width="11.42578125" style="4" customWidth="1"/>
    <col min="10515" max="10516" width="12" style="4" customWidth="1"/>
    <col min="10517" max="10752" width="8.5703125" style="4"/>
    <col min="10753" max="10753" width="20" style="4" customWidth="1"/>
    <col min="10754" max="10754" width="18.28515625" style="4" customWidth="1"/>
    <col min="10755" max="10755" width="15.28515625" style="4" customWidth="1"/>
    <col min="10756" max="10756" width="17.7109375" style="4" customWidth="1"/>
    <col min="10757" max="10757" width="14.28515625" style="4" bestFit="1" customWidth="1"/>
    <col min="10758" max="10758" width="12.7109375" style="4" customWidth="1"/>
    <col min="10759" max="10759" width="18.28515625" style="4" customWidth="1"/>
    <col min="10760" max="10760" width="24.5703125" style="4" customWidth="1"/>
    <col min="10761" max="10761" width="11.7109375" style="4" customWidth="1"/>
    <col min="10762" max="10762" width="12.7109375" style="4" customWidth="1"/>
    <col min="10763" max="10763" width="17.7109375" style="4" customWidth="1"/>
    <col min="10764" max="10764" width="16.7109375" style="4" customWidth="1"/>
    <col min="10765" max="10765" width="29.7109375" style="4" customWidth="1"/>
    <col min="10766" max="10766" width="24.7109375" style="4" customWidth="1"/>
    <col min="10767" max="10767" width="19.42578125" style="4" customWidth="1"/>
    <col min="10768" max="10768" width="8.5703125" style="4"/>
    <col min="10769" max="10769" width="12" style="4" customWidth="1"/>
    <col min="10770" max="10770" width="11.42578125" style="4" customWidth="1"/>
    <col min="10771" max="10772" width="12" style="4" customWidth="1"/>
    <col min="10773" max="11008" width="8.5703125" style="4"/>
    <col min="11009" max="11009" width="20" style="4" customWidth="1"/>
    <col min="11010" max="11010" width="18.28515625" style="4" customWidth="1"/>
    <col min="11011" max="11011" width="15.28515625" style="4" customWidth="1"/>
    <col min="11012" max="11012" width="17.7109375" style="4" customWidth="1"/>
    <col min="11013" max="11013" width="14.28515625" style="4" bestFit="1" customWidth="1"/>
    <col min="11014" max="11014" width="12.7109375" style="4" customWidth="1"/>
    <col min="11015" max="11015" width="18.28515625" style="4" customWidth="1"/>
    <col min="11016" max="11016" width="24.5703125" style="4" customWidth="1"/>
    <col min="11017" max="11017" width="11.7109375" style="4" customWidth="1"/>
    <col min="11018" max="11018" width="12.7109375" style="4" customWidth="1"/>
    <col min="11019" max="11019" width="17.7109375" style="4" customWidth="1"/>
    <col min="11020" max="11020" width="16.7109375" style="4" customWidth="1"/>
    <col min="11021" max="11021" width="29.7109375" style="4" customWidth="1"/>
    <col min="11022" max="11022" width="24.7109375" style="4" customWidth="1"/>
    <col min="11023" max="11023" width="19.42578125" style="4" customWidth="1"/>
    <col min="11024" max="11024" width="8.5703125" style="4"/>
    <col min="11025" max="11025" width="12" style="4" customWidth="1"/>
    <col min="11026" max="11026" width="11.42578125" style="4" customWidth="1"/>
    <col min="11027" max="11028" width="12" style="4" customWidth="1"/>
    <col min="11029" max="11264" width="8.5703125" style="4"/>
    <col min="11265" max="11265" width="20" style="4" customWidth="1"/>
    <col min="11266" max="11266" width="18.28515625" style="4" customWidth="1"/>
    <col min="11267" max="11267" width="15.28515625" style="4" customWidth="1"/>
    <col min="11268" max="11268" width="17.7109375" style="4" customWidth="1"/>
    <col min="11269" max="11269" width="14.28515625" style="4" bestFit="1" customWidth="1"/>
    <col min="11270" max="11270" width="12.7109375" style="4" customWidth="1"/>
    <col min="11271" max="11271" width="18.28515625" style="4" customWidth="1"/>
    <col min="11272" max="11272" width="24.5703125" style="4" customWidth="1"/>
    <col min="11273" max="11273" width="11.7109375" style="4" customWidth="1"/>
    <col min="11274" max="11274" width="12.7109375" style="4" customWidth="1"/>
    <col min="11275" max="11275" width="17.7109375" style="4" customWidth="1"/>
    <col min="11276" max="11276" width="16.7109375" style="4" customWidth="1"/>
    <col min="11277" max="11277" width="29.7109375" style="4" customWidth="1"/>
    <col min="11278" max="11278" width="24.7109375" style="4" customWidth="1"/>
    <col min="11279" max="11279" width="19.42578125" style="4" customWidth="1"/>
    <col min="11280" max="11280" width="8.5703125" style="4"/>
    <col min="11281" max="11281" width="12" style="4" customWidth="1"/>
    <col min="11282" max="11282" width="11.42578125" style="4" customWidth="1"/>
    <col min="11283" max="11284" width="12" style="4" customWidth="1"/>
    <col min="11285" max="11520" width="8.5703125" style="4"/>
    <col min="11521" max="11521" width="20" style="4" customWidth="1"/>
    <col min="11522" max="11522" width="18.28515625" style="4" customWidth="1"/>
    <col min="11523" max="11523" width="15.28515625" style="4" customWidth="1"/>
    <col min="11524" max="11524" width="17.7109375" style="4" customWidth="1"/>
    <col min="11525" max="11525" width="14.28515625" style="4" bestFit="1" customWidth="1"/>
    <col min="11526" max="11526" width="12.7109375" style="4" customWidth="1"/>
    <col min="11527" max="11527" width="18.28515625" style="4" customWidth="1"/>
    <col min="11528" max="11528" width="24.5703125" style="4" customWidth="1"/>
    <col min="11529" max="11529" width="11.7109375" style="4" customWidth="1"/>
    <col min="11530" max="11530" width="12.7109375" style="4" customWidth="1"/>
    <col min="11531" max="11531" width="17.7109375" style="4" customWidth="1"/>
    <col min="11532" max="11532" width="16.7109375" style="4" customWidth="1"/>
    <col min="11533" max="11533" width="29.7109375" style="4" customWidth="1"/>
    <col min="11534" max="11534" width="24.7109375" style="4" customWidth="1"/>
    <col min="11535" max="11535" width="19.42578125" style="4" customWidth="1"/>
    <col min="11536" max="11536" width="8.5703125" style="4"/>
    <col min="11537" max="11537" width="12" style="4" customWidth="1"/>
    <col min="11538" max="11538" width="11.42578125" style="4" customWidth="1"/>
    <col min="11539" max="11540" width="12" style="4" customWidth="1"/>
    <col min="11541" max="11776" width="8.5703125" style="4"/>
    <col min="11777" max="11777" width="20" style="4" customWidth="1"/>
    <col min="11778" max="11778" width="18.28515625" style="4" customWidth="1"/>
    <col min="11779" max="11779" width="15.28515625" style="4" customWidth="1"/>
    <col min="11780" max="11780" width="17.7109375" style="4" customWidth="1"/>
    <col min="11781" max="11781" width="14.28515625" style="4" bestFit="1" customWidth="1"/>
    <col min="11782" max="11782" width="12.7109375" style="4" customWidth="1"/>
    <col min="11783" max="11783" width="18.28515625" style="4" customWidth="1"/>
    <col min="11784" max="11784" width="24.5703125" style="4" customWidth="1"/>
    <col min="11785" max="11785" width="11.7109375" style="4" customWidth="1"/>
    <col min="11786" max="11786" width="12.7109375" style="4" customWidth="1"/>
    <col min="11787" max="11787" width="17.7109375" style="4" customWidth="1"/>
    <col min="11788" max="11788" width="16.7109375" style="4" customWidth="1"/>
    <col min="11789" max="11789" width="29.7109375" style="4" customWidth="1"/>
    <col min="11790" max="11790" width="24.7109375" style="4" customWidth="1"/>
    <col min="11791" max="11791" width="19.42578125" style="4" customWidth="1"/>
    <col min="11792" max="11792" width="8.5703125" style="4"/>
    <col min="11793" max="11793" width="12" style="4" customWidth="1"/>
    <col min="11794" max="11794" width="11.42578125" style="4" customWidth="1"/>
    <col min="11795" max="11796" width="12" style="4" customWidth="1"/>
    <col min="11797" max="12032" width="8.5703125" style="4"/>
    <col min="12033" max="12033" width="20" style="4" customWidth="1"/>
    <col min="12034" max="12034" width="18.28515625" style="4" customWidth="1"/>
    <col min="12035" max="12035" width="15.28515625" style="4" customWidth="1"/>
    <col min="12036" max="12036" width="17.7109375" style="4" customWidth="1"/>
    <col min="12037" max="12037" width="14.28515625" style="4" bestFit="1" customWidth="1"/>
    <col min="12038" max="12038" width="12.7109375" style="4" customWidth="1"/>
    <col min="12039" max="12039" width="18.28515625" style="4" customWidth="1"/>
    <col min="12040" max="12040" width="24.5703125" style="4" customWidth="1"/>
    <col min="12041" max="12041" width="11.7109375" style="4" customWidth="1"/>
    <col min="12042" max="12042" width="12.7109375" style="4" customWidth="1"/>
    <col min="12043" max="12043" width="17.7109375" style="4" customWidth="1"/>
    <col min="12044" max="12044" width="16.7109375" style="4" customWidth="1"/>
    <col min="12045" max="12045" width="29.7109375" style="4" customWidth="1"/>
    <col min="12046" max="12046" width="24.7109375" style="4" customWidth="1"/>
    <col min="12047" max="12047" width="19.42578125" style="4" customWidth="1"/>
    <col min="12048" max="12048" width="8.5703125" style="4"/>
    <col min="12049" max="12049" width="12" style="4" customWidth="1"/>
    <col min="12050" max="12050" width="11.42578125" style="4" customWidth="1"/>
    <col min="12051" max="12052" width="12" style="4" customWidth="1"/>
    <col min="12053" max="12288" width="8.5703125" style="4"/>
    <col min="12289" max="12289" width="20" style="4" customWidth="1"/>
    <col min="12290" max="12290" width="18.28515625" style="4" customWidth="1"/>
    <col min="12291" max="12291" width="15.28515625" style="4" customWidth="1"/>
    <col min="12292" max="12292" width="17.7109375" style="4" customWidth="1"/>
    <col min="12293" max="12293" width="14.28515625" style="4" bestFit="1" customWidth="1"/>
    <col min="12294" max="12294" width="12.7109375" style="4" customWidth="1"/>
    <col min="12295" max="12295" width="18.28515625" style="4" customWidth="1"/>
    <col min="12296" max="12296" width="24.5703125" style="4" customWidth="1"/>
    <col min="12297" max="12297" width="11.7109375" style="4" customWidth="1"/>
    <col min="12298" max="12298" width="12.7109375" style="4" customWidth="1"/>
    <col min="12299" max="12299" width="17.7109375" style="4" customWidth="1"/>
    <col min="12300" max="12300" width="16.7109375" style="4" customWidth="1"/>
    <col min="12301" max="12301" width="29.7109375" style="4" customWidth="1"/>
    <col min="12302" max="12302" width="24.7109375" style="4" customWidth="1"/>
    <col min="12303" max="12303" width="19.42578125" style="4" customWidth="1"/>
    <col min="12304" max="12304" width="8.5703125" style="4"/>
    <col min="12305" max="12305" width="12" style="4" customWidth="1"/>
    <col min="12306" max="12306" width="11.42578125" style="4" customWidth="1"/>
    <col min="12307" max="12308" width="12" style="4" customWidth="1"/>
    <col min="12309" max="12544" width="8.5703125" style="4"/>
    <col min="12545" max="12545" width="20" style="4" customWidth="1"/>
    <col min="12546" max="12546" width="18.28515625" style="4" customWidth="1"/>
    <col min="12547" max="12547" width="15.28515625" style="4" customWidth="1"/>
    <col min="12548" max="12548" width="17.7109375" style="4" customWidth="1"/>
    <col min="12549" max="12549" width="14.28515625" style="4" bestFit="1" customWidth="1"/>
    <col min="12550" max="12550" width="12.7109375" style="4" customWidth="1"/>
    <col min="12551" max="12551" width="18.28515625" style="4" customWidth="1"/>
    <col min="12552" max="12552" width="24.5703125" style="4" customWidth="1"/>
    <col min="12553" max="12553" width="11.7109375" style="4" customWidth="1"/>
    <col min="12554" max="12554" width="12.7109375" style="4" customWidth="1"/>
    <col min="12555" max="12555" width="17.7109375" style="4" customWidth="1"/>
    <col min="12556" max="12556" width="16.7109375" style="4" customWidth="1"/>
    <col min="12557" max="12557" width="29.7109375" style="4" customWidth="1"/>
    <col min="12558" max="12558" width="24.7109375" style="4" customWidth="1"/>
    <col min="12559" max="12559" width="19.42578125" style="4" customWidth="1"/>
    <col min="12560" max="12560" width="8.5703125" style="4"/>
    <col min="12561" max="12561" width="12" style="4" customWidth="1"/>
    <col min="12562" max="12562" width="11.42578125" style="4" customWidth="1"/>
    <col min="12563" max="12564" width="12" style="4" customWidth="1"/>
    <col min="12565" max="12800" width="8.5703125" style="4"/>
    <col min="12801" max="12801" width="20" style="4" customWidth="1"/>
    <col min="12802" max="12802" width="18.28515625" style="4" customWidth="1"/>
    <col min="12803" max="12803" width="15.28515625" style="4" customWidth="1"/>
    <col min="12804" max="12804" width="17.7109375" style="4" customWidth="1"/>
    <col min="12805" max="12805" width="14.28515625" style="4" bestFit="1" customWidth="1"/>
    <col min="12806" max="12806" width="12.7109375" style="4" customWidth="1"/>
    <col min="12807" max="12807" width="18.28515625" style="4" customWidth="1"/>
    <col min="12808" max="12808" width="24.5703125" style="4" customWidth="1"/>
    <col min="12809" max="12809" width="11.7109375" style="4" customWidth="1"/>
    <col min="12810" max="12810" width="12.7109375" style="4" customWidth="1"/>
    <col min="12811" max="12811" width="17.7109375" style="4" customWidth="1"/>
    <col min="12812" max="12812" width="16.7109375" style="4" customWidth="1"/>
    <col min="12813" max="12813" width="29.7109375" style="4" customWidth="1"/>
    <col min="12814" max="12814" width="24.7109375" style="4" customWidth="1"/>
    <col min="12815" max="12815" width="19.42578125" style="4" customWidth="1"/>
    <col min="12816" max="12816" width="8.5703125" style="4"/>
    <col min="12817" max="12817" width="12" style="4" customWidth="1"/>
    <col min="12818" max="12818" width="11.42578125" style="4" customWidth="1"/>
    <col min="12819" max="12820" width="12" style="4" customWidth="1"/>
    <col min="12821" max="13056" width="8.5703125" style="4"/>
    <col min="13057" max="13057" width="20" style="4" customWidth="1"/>
    <col min="13058" max="13058" width="18.28515625" style="4" customWidth="1"/>
    <col min="13059" max="13059" width="15.28515625" style="4" customWidth="1"/>
    <col min="13060" max="13060" width="17.7109375" style="4" customWidth="1"/>
    <col min="13061" max="13061" width="14.28515625" style="4" bestFit="1" customWidth="1"/>
    <col min="13062" max="13062" width="12.7109375" style="4" customWidth="1"/>
    <col min="13063" max="13063" width="18.28515625" style="4" customWidth="1"/>
    <col min="13064" max="13064" width="24.5703125" style="4" customWidth="1"/>
    <col min="13065" max="13065" width="11.7109375" style="4" customWidth="1"/>
    <col min="13066" max="13066" width="12.7109375" style="4" customWidth="1"/>
    <col min="13067" max="13067" width="17.7109375" style="4" customWidth="1"/>
    <col min="13068" max="13068" width="16.7109375" style="4" customWidth="1"/>
    <col min="13069" max="13069" width="29.7109375" style="4" customWidth="1"/>
    <col min="13070" max="13070" width="24.7109375" style="4" customWidth="1"/>
    <col min="13071" max="13071" width="19.42578125" style="4" customWidth="1"/>
    <col min="13072" max="13072" width="8.5703125" style="4"/>
    <col min="13073" max="13073" width="12" style="4" customWidth="1"/>
    <col min="13074" max="13074" width="11.42578125" style="4" customWidth="1"/>
    <col min="13075" max="13076" width="12" style="4" customWidth="1"/>
    <col min="13077" max="13312" width="8.5703125" style="4"/>
    <col min="13313" max="13313" width="20" style="4" customWidth="1"/>
    <col min="13314" max="13314" width="18.28515625" style="4" customWidth="1"/>
    <col min="13315" max="13315" width="15.28515625" style="4" customWidth="1"/>
    <col min="13316" max="13316" width="17.7109375" style="4" customWidth="1"/>
    <col min="13317" max="13317" width="14.28515625" style="4" bestFit="1" customWidth="1"/>
    <col min="13318" max="13318" width="12.7109375" style="4" customWidth="1"/>
    <col min="13319" max="13319" width="18.28515625" style="4" customWidth="1"/>
    <col min="13320" max="13320" width="24.5703125" style="4" customWidth="1"/>
    <col min="13321" max="13321" width="11.7109375" style="4" customWidth="1"/>
    <col min="13322" max="13322" width="12.7109375" style="4" customWidth="1"/>
    <col min="13323" max="13323" width="17.7109375" style="4" customWidth="1"/>
    <col min="13324" max="13324" width="16.7109375" style="4" customWidth="1"/>
    <col min="13325" max="13325" width="29.7109375" style="4" customWidth="1"/>
    <col min="13326" max="13326" width="24.7109375" style="4" customWidth="1"/>
    <col min="13327" max="13327" width="19.42578125" style="4" customWidth="1"/>
    <col min="13328" max="13328" width="8.5703125" style="4"/>
    <col min="13329" max="13329" width="12" style="4" customWidth="1"/>
    <col min="13330" max="13330" width="11.42578125" style="4" customWidth="1"/>
    <col min="13331" max="13332" width="12" style="4" customWidth="1"/>
    <col min="13333" max="13568" width="8.5703125" style="4"/>
    <col min="13569" max="13569" width="20" style="4" customWidth="1"/>
    <col min="13570" max="13570" width="18.28515625" style="4" customWidth="1"/>
    <col min="13571" max="13571" width="15.28515625" style="4" customWidth="1"/>
    <col min="13572" max="13572" width="17.7109375" style="4" customWidth="1"/>
    <col min="13573" max="13573" width="14.28515625" style="4" bestFit="1" customWidth="1"/>
    <col min="13574" max="13574" width="12.7109375" style="4" customWidth="1"/>
    <col min="13575" max="13575" width="18.28515625" style="4" customWidth="1"/>
    <col min="13576" max="13576" width="24.5703125" style="4" customWidth="1"/>
    <col min="13577" max="13577" width="11.7109375" style="4" customWidth="1"/>
    <col min="13578" max="13578" width="12.7109375" style="4" customWidth="1"/>
    <col min="13579" max="13579" width="17.7109375" style="4" customWidth="1"/>
    <col min="13580" max="13580" width="16.7109375" style="4" customWidth="1"/>
    <col min="13581" max="13581" width="29.7109375" style="4" customWidth="1"/>
    <col min="13582" max="13582" width="24.7109375" style="4" customWidth="1"/>
    <col min="13583" max="13583" width="19.42578125" style="4" customWidth="1"/>
    <col min="13584" max="13584" width="8.5703125" style="4"/>
    <col min="13585" max="13585" width="12" style="4" customWidth="1"/>
    <col min="13586" max="13586" width="11.42578125" style="4" customWidth="1"/>
    <col min="13587" max="13588" width="12" style="4" customWidth="1"/>
    <col min="13589" max="13824" width="8.5703125" style="4"/>
    <col min="13825" max="13825" width="20" style="4" customWidth="1"/>
    <col min="13826" max="13826" width="18.28515625" style="4" customWidth="1"/>
    <col min="13827" max="13827" width="15.28515625" style="4" customWidth="1"/>
    <col min="13828" max="13828" width="17.7109375" style="4" customWidth="1"/>
    <col min="13829" max="13829" width="14.28515625" style="4" bestFit="1" customWidth="1"/>
    <col min="13830" max="13830" width="12.7109375" style="4" customWidth="1"/>
    <col min="13831" max="13831" width="18.28515625" style="4" customWidth="1"/>
    <col min="13832" max="13832" width="24.5703125" style="4" customWidth="1"/>
    <col min="13833" max="13833" width="11.7109375" style="4" customWidth="1"/>
    <col min="13834" max="13834" width="12.7109375" style="4" customWidth="1"/>
    <col min="13835" max="13835" width="17.7109375" style="4" customWidth="1"/>
    <col min="13836" max="13836" width="16.7109375" style="4" customWidth="1"/>
    <col min="13837" max="13837" width="29.7109375" style="4" customWidth="1"/>
    <col min="13838" max="13838" width="24.7109375" style="4" customWidth="1"/>
    <col min="13839" max="13839" width="19.42578125" style="4" customWidth="1"/>
    <col min="13840" max="13840" width="8.5703125" style="4"/>
    <col min="13841" max="13841" width="12" style="4" customWidth="1"/>
    <col min="13842" max="13842" width="11.42578125" style="4" customWidth="1"/>
    <col min="13843" max="13844" width="12" style="4" customWidth="1"/>
    <col min="13845" max="14080" width="8.5703125" style="4"/>
    <col min="14081" max="14081" width="20" style="4" customWidth="1"/>
    <col min="14082" max="14082" width="18.28515625" style="4" customWidth="1"/>
    <col min="14083" max="14083" width="15.28515625" style="4" customWidth="1"/>
    <col min="14084" max="14084" width="17.7109375" style="4" customWidth="1"/>
    <col min="14085" max="14085" width="14.28515625" style="4" bestFit="1" customWidth="1"/>
    <col min="14086" max="14086" width="12.7109375" style="4" customWidth="1"/>
    <col min="14087" max="14087" width="18.28515625" style="4" customWidth="1"/>
    <col min="14088" max="14088" width="24.5703125" style="4" customWidth="1"/>
    <col min="14089" max="14089" width="11.7109375" style="4" customWidth="1"/>
    <col min="14090" max="14090" width="12.7109375" style="4" customWidth="1"/>
    <col min="14091" max="14091" width="17.7109375" style="4" customWidth="1"/>
    <col min="14092" max="14092" width="16.7109375" style="4" customWidth="1"/>
    <col min="14093" max="14093" width="29.7109375" style="4" customWidth="1"/>
    <col min="14094" max="14094" width="24.7109375" style="4" customWidth="1"/>
    <col min="14095" max="14095" width="19.42578125" style="4" customWidth="1"/>
    <col min="14096" max="14096" width="8.5703125" style="4"/>
    <col min="14097" max="14097" width="12" style="4" customWidth="1"/>
    <col min="14098" max="14098" width="11.42578125" style="4" customWidth="1"/>
    <col min="14099" max="14100" width="12" style="4" customWidth="1"/>
    <col min="14101" max="14336" width="8.5703125" style="4"/>
    <col min="14337" max="14337" width="20" style="4" customWidth="1"/>
    <col min="14338" max="14338" width="18.28515625" style="4" customWidth="1"/>
    <col min="14339" max="14339" width="15.28515625" style="4" customWidth="1"/>
    <col min="14340" max="14340" width="17.7109375" style="4" customWidth="1"/>
    <col min="14341" max="14341" width="14.28515625" style="4" bestFit="1" customWidth="1"/>
    <col min="14342" max="14342" width="12.7109375" style="4" customWidth="1"/>
    <col min="14343" max="14343" width="18.28515625" style="4" customWidth="1"/>
    <col min="14344" max="14344" width="24.5703125" style="4" customWidth="1"/>
    <col min="14345" max="14345" width="11.7109375" style="4" customWidth="1"/>
    <col min="14346" max="14346" width="12.7109375" style="4" customWidth="1"/>
    <col min="14347" max="14347" width="17.7109375" style="4" customWidth="1"/>
    <col min="14348" max="14348" width="16.7109375" style="4" customWidth="1"/>
    <col min="14349" max="14349" width="29.7109375" style="4" customWidth="1"/>
    <col min="14350" max="14350" width="24.7109375" style="4" customWidth="1"/>
    <col min="14351" max="14351" width="19.42578125" style="4" customWidth="1"/>
    <col min="14352" max="14352" width="8.5703125" style="4"/>
    <col min="14353" max="14353" width="12" style="4" customWidth="1"/>
    <col min="14354" max="14354" width="11.42578125" style="4" customWidth="1"/>
    <col min="14355" max="14356" width="12" style="4" customWidth="1"/>
    <col min="14357" max="14592" width="8.5703125" style="4"/>
    <col min="14593" max="14593" width="20" style="4" customWidth="1"/>
    <col min="14594" max="14594" width="18.28515625" style="4" customWidth="1"/>
    <col min="14595" max="14595" width="15.28515625" style="4" customWidth="1"/>
    <col min="14596" max="14596" width="17.7109375" style="4" customWidth="1"/>
    <col min="14597" max="14597" width="14.28515625" style="4" bestFit="1" customWidth="1"/>
    <col min="14598" max="14598" width="12.7109375" style="4" customWidth="1"/>
    <col min="14599" max="14599" width="18.28515625" style="4" customWidth="1"/>
    <col min="14600" max="14600" width="24.5703125" style="4" customWidth="1"/>
    <col min="14601" max="14601" width="11.7109375" style="4" customWidth="1"/>
    <col min="14602" max="14602" width="12.7109375" style="4" customWidth="1"/>
    <col min="14603" max="14603" width="17.7109375" style="4" customWidth="1"/>
    <col min="14604" max="14604" width="16.7109375" style="4" customWidth="1"/>
    <col min="14605" max="14605" width="29.7109375" style="4" customWidth="1"/>
    <col min="14606" max="14606" width="24.7109375" style="4" customWidth="1"/>
    <col min="14607" max="14607" width="19.42578125" style="4" customWidth="1"/>
    <col min="14608" max="14608" width="8.5703125" style="4"/>
    <col min="14609" max="14609" width="12" style="4" customWidth="1"/>
    <col min="14610" max="14610" width="11.42578125" style="4" customWidth="1"/>
    <col min="14611" max="14612" width="12" style="4" customWidth="1"/>
    <col min="14613" max="14848" width="8.5703125" style="4"/>
    <col min="14849" max="14849" width="20" style="4" customWidth="1"/>
    <col min="14850" max="14850" width="18.28515625" style="4" customWidth="1"/>
    <col min="14851" max="14851" width="15.28515625" style="4" customWidth="1"/>
    <col min="14852" max="14852" width="17.7109375" style="4" customWidth="1"/>
    <col min="14853" max="14853" width="14.28515625" style="4" bestFit="1" customWidth="1"/>
    <col min="14854" max="14854" width="12.7109375" style="4" customWidth="1"/>
    <col min="14855" max="14855" width="18.28515625" style="4" customWidth="1"/>
    <col min="14856" max="14856" width="24.5703125" style="4" customWidth="1"/>
    <col min="14857" max="14857" width="11.7109375" style="4" customWidth="1"/>
    <col min="14858" max="14858" width="12.7109375" style="4" customWidth="1"/>
    <col min="14859" max="14859" width="17.7109375" style="4" customWidth="1"/>
    <col min="14860" max="14860" width="16.7109375" style="4" customWidth="1"/>
    <col min="14861" max="14861" width="29.7109375" style="4" customWidth="1"/>
    <col min="14862" max="14862" width="24.7109375" style="4" customWidth="1"/>
    <col min="14863" max="14863" width="19.42578125" style="4" customWidth="1"/>
    <col min="14864" max="14864" width="8.5703125" style="4"/>
    <col min="14865" max="14865" width="12" style="4" customWidth="1"/>
    <col min="14866" max="14866" width="11.42578125" style="4" customWidth="1"/>
    <col min="14867" max="14868" width="12" style="4" customWidth="1"/>
    <col min="14869" max="15104" width="8.5703125" style="4"/>
    <col min="15105" max="15105" width="20" style="4" customWidth="1"/>
    <col min="15106" max="15106" width="18.28515625" style="4" customWidth="1"/>
    <col min="15107" max="15107" width="15.28515625" style="4" customWidth="1"/>
    <col min="15108" max="15108" width="17.7109375" style="4" customWidth="1"/>
    <col min="15109" max="15109" width="14.28515625" style="4" bestFit="1" customWidth="1"/>
    <col min="15110" max="15110" width="12.7109375" style="4" customWidth="1"/>
    <col min="15111" max="15111" width="18.28515625" style="4" customWidth="1"/>
    <col min="15112" max="15112" width="24.5703125" style="4" customWidth="1"/>
    <col min="15113" max="15113" width="11.7109375" style="4" customWidth="1"/>
    <col min="15114" max="15114" width="12.7109375" style="4" customWidth="1"/>
    <col min="15115" max="15115" width="17.7109375" style="4" customWidth="1"/>
    <col min="15116" max="15116" width="16.7109375" style="4" customWidth="1"/>
    <col min="15117" max="15117" width="29.7109375" style="4" customWidth="1"/>
    <col min="15118" max="15118" width="24.7109375" style="4" customWidth="1"/>
    <col min="15119" max="15119" width="19.42578125" style="4" customWidth="1"/>
    <col min="15120" max="15120" width="8.5703125" style="4"/>
    <col min="15121" max="15121" width="12" style="4" customWidth="1"/>
    <col min="15122" max="15122" width="11.42578125" style="4" customWidth="1"/>
    <col min="15123" max="15124" width="12" style="4" customWidth="1"/>
    <col min="15125" max="15360" width="8.5703125" style="4"/>
    <col min="15361" max="15361" width="20" style="4" customWidth="1"/>
    <col min="15362" max="15362" width="18.28515625" style="4" customWidth="1"/>
    <col min="15363" max="15363" width="15.28515625" style="4" customWidth="1"/>
    <col min="15364" max="15364" width="17.7109375" style="4" customWidth="1"/>
    <col min="15365" max="15365" width="14.28515625" style="4" bestFit="1" customWidth="1"/>
    <col min="15366" max="15366" width="12.7109375" style="4" customWidth="1"/>
    <col min="15367" max="15367" width="18.28515625" style="4" customWidth="1"/>
    <col min="15368" max="15368" width="24.5703125" style="4" customWidth="1"/>
    <col min="15369" max="15369" width="11.7109375" style="4" customWidth="1"/>
    <col min="15370" max="15370" width="12.7109375" style="4" customWidth="1"/>
    <col min="15371" max="15371" width="17.7109375" style="4" customWidth="1"/>
    <col min="15372" max="15372" width="16.7109375" style="4" customWidth="1"/>
    <col min="15373" max="15373" width="29.7109375" style="4" customWidth="1"/>
    <col min="15374" max="15374" width="24.7109375" style="4" customWidth="1"/>
    <col min="15375" max="15375" width="19.42578125" style="4" customWidth="1"/>
    <col min="15376" max="15376" width="8.5703125" style="4"/>
    <col min="15377" max="15377" width="12" style="4" customWidth="1"/>
    <col min="15378" max="15378" width="11.42578125" style="4" customWidth="1"/>
    <col min="15379" max="15380" width="12" style="4" customWidth="1"/>
    <col min="15381" max="15616" width="8.5703125" style="4"/>
    <col min="15617" max="15617" width="20" style="4" customWidth="1"/>
    <col min="15618" max="15618" width="18.28515625" style="4" customWidth="1"/>
    <col min="15619" max="15619" width="15.28515625" style="4" customWidth="1"/>
    <col min="15620" max="15620" width="17.7109375" style="4" customWidth="1"/>
    <col min="15621" max="15621" width="14.28515625" style="4" bestFit="1" customWidth="1"/>
    <col min="15622" max="15622" width="12.7109375" style="4" customWidth="1"/>
    <col min="15623" max="15623" width="18.28515625" style="4" customWidth="1"/>
    <col min="15624" max="15624" width="24.5703125" style="4" customWidth="1"/>
    <col min="15625" max="15625" width="11.7109375" style="4" customWidth="1"/>
    <col min="15626" max="15626" width="12.7109375" style="4" customWidth="1"/>
    <col min="15627" max="15627" width="17.7109375" style="4" customWidth="1"/>
    <col min="15628" max="15628" width="16.7109375" style="4" customWidth="1"/>
    <col min="15629" max="15629" width="29.7109375" style="4" customWidth="1"/>
    <col min="15630" max="15630" width="24.7109375" style="4" customWidth="1"/>
    <col min="15631" max="15631" width="19.42578125" style="4" customWidth="1"/>
    <col min="15632" max="15632" width="8.5703125" style="4"/>
    <col min="15633" max="15633" width="12" style="4" customWidth="1"/>
    <col min="15634" max="15634" width="11.42578125" style="4" customWidth="1"/>
    <col min="15635" max="15636" width="12" style="4" customWidth="1"/>
    <col min="15637" max="15872" width="8.5703125" style="4"/>
    <col min="15873" max="15873" width="20" style="4" customWidth="1"/>
    <col min="15874" max="15874" width="18.28515625" style="4" customWidth="1"/>
    <col min="15875" max="15875" width="15.28515625" style="4" customWidth="1"/>
    <col min="15876" max="15876" width="17.7109375" style="4" customWidth="1"/>
    <col min="15877" max="15877" width="14.28515625" style="4" bestFit="1" customWidth="1"/>
    <col min="15878" max="15878" width="12.7109375" style="4" customWidth="1"/>
    <col min="15879" max="15879" width="18.28515625" style="4" customWidth="1"/>
    <col min="15880" max="15880" width="24.5703125" style="4" customWidth="1"/>
    <col min="15881" max="15881" width="11.7109375" style="4" customWidth="1"/>
    <col min="15882" max="15882" width="12.7109375" style="4" customWidth="1"/>
    <col min="15883" max="15883" width="17.7109375" style="4" customWidth="1"/>
    <col min="15884" max="15884" width="16.7109375" style="4" customWidth="1"/>
    <col min="15885" max="15885" width="29.7109375" style="4" customWidth="1"/>
    <col min="15886" max="15886" width="24.7109375" style="4" customWidth="1"/>
    <col min="15887" max="15887" width="19.42578125" style="4" customWidth="1"/>
    <col min="15888" max="15888" width="8.5703125" style="4"/>
    <col min="15889" max="15889" width="12" style="4" customWidth="1"/>
    <col min="15890" max="15890" width="11.42578125" style="4" customWidth="1"/>
    <col min="15891" max="15892" width="12" style="4" customWidth="1"/>
    <col min="15893" max="16128" width="8.5703125" style="4"/>
    <col min="16129" max="16129" width="20" style="4" customWidth="1"/>
    <col min="16130" max="16130" width="18.28515625" style="4" customWidth="1"/>
    <col min="16131" max="16131" width="15.28515625" style="4" customWidth="1"/>
    <col min="16132" max="16132" width="17.7109375" style="4" customWidth="1"/>
    <col min="16133" max="16133" width="14.28515625" style="4" bestFit="1" customWidth="1"/>
    <col min="16134" max="16134" width="12.7109375" style="4" customWidth="1"/>
    <col min="16135" max="16135" width="18.28515625" style="4" customWidth="1"/>
    <col min="16136" max="16136" width="24.5703125" style="4" customWidth="1"/>
    <col min="16137" max="16137" width="11.7109375" style="4" customWidth="1"/>
    <col min="16138" max="16138" width="12.7109375" style="4" customWidth="1"/>
    <col min="16139" max="16139" width="17.7109375" style="4" customWidth="1"/>
    <col min="16140" max="16140" width="16.7109375" style="4" customWidth="1"/>
    <col min="16141" max="16141" width="29.7109375" style="4" customWidth="1"/>
    <col min="16142" max="16142" width="24.7109375" style="4" customWidth="1"/>
    <col min="16143" max="16143" width="19.42578125" style="4" customWidth="1"/>
    <col min="16144" max="16144" width="8.5703125" style="4"/>
    <col min="16145" max="16145" width="12" style="4" customWidth="1"/>
    <col min="16146" max="16146" width="11.42578125" style="4" customWidth="1"/>
    <col min="16147" max="16148" width="12" style="4" customWidth="1"/>
    <col min="16149" max="16384" width="8.5703125" style="4"/>
  </cols>
  <sheetData>
    <row r="1" spans="1:17" ht="40.15" customHeight="1" thickBot="1" x14ac:dyDescent="0.3">
      <c r="A1" s="270" t="s">
        <v>0</v>
      </c>
      <c r="B1" s="271"/>
      <c r="C1" s="271"/>
      <c r="D1" s="1"/>
      <c r="E1" s="2"/>
      <c r="F1" s="3"/>
      <c r="I1" s="366" t="s">
        <v>1</v>
      </c>
      <c r="J1" s="367"/>
      <c r="K1" s="367"/>
      <c r="L1" s="368"/>
      <c r="M1" s="181" t="s">
        <v>183</v>
      </c>
      <c r="N1" s="133"/>
      <c r="O1" s="134"/>
    </row>
    <row r="2" spans="1:17" ht="20.25" customHeight="1" thickBot="1" x14ac:dyDescent="0.3">
      <c r="A2" s="276" t="s">
        <v>2</v>
      </c>
      <c r="B2" s="277"/>
      <c r="C2" s="277"/>
      <c r="D2" s="6"/>
      <c r="E2" s="7"/>
      <c r="F2" s="8"/>
      <c r="H2" s="9"/>
      <c r="I2" s="369"/>
      <c r="J2" s="370"/>
      <c r="K2" s="370"/>
      <c r="L2" s="371"/>
      <c r="M2" s="39">
        <f>+'Tab. 3.3  Cessati anno 2026'!M18</f>
        <v>293791.55</v>
      </c>
      <c r="N2" s="40"/>
      <c r="O2" s="41"/>
    </row>
    <row r="3" spans="1:17" ht="19.5" customHeight="1" thickBot="1" x14ac:dyDescent="0.3">
      <c r="A3" s="278" t="s">
        <v>3</v>
      </c>
      <c r="B3" s="279" t="s">
        <v>4</v>
      </c>
      <c r="C3" s="279" t="s">
        <v>4</v>
      </c>
      <c r="D3" s="13"/>
      <c r="E3" s="14"/>
      <c r="F3" s="15"/>
      <c r="I3" s="325"/>
      <c r="J3" s="326"/>
      <c r="K3" s="326"/>
      <c r="L3" s="327"/>
      <c r="M3" s="4"/>
      <c r="N3" s="4"/>
      <c r="O3" s="4"/>
    </row>
    <row r="4" spans="1:17" ht="16.5" customHeight="1" x14ac:dyDescent="0.25">
      <c r="A4" s="19"/>
      <c r="B4" s="19"/>
      <c r="C4" s="19"/>
      <c r="D4" s="19"/>
      <c r="E4" s="19"/>
      <c r="F4" s="19"/>
      <c r="G4" s="19"/>
      <c r="H4" s="19"/>
      <c r="I4" s="19"/>
      <c r="J4" s="19"/>
      <c r="K4" s="19"/>
      <c r="L4" s="19"/>
      <c r="M4" s="42"/>
      <c r="N4" s="42"/>
      <c r="O4" s="42"/>
    </row>
    <row r="5" spans="1:17" ht="19.5" customHeight="1" x14ac:dyDescent="0.25">
      <c r="A5" s="316" t="s">
        <v>170</v>
      </c>
      <c r="B5" s="316"/>
      <c r="C5" s="316"/>
      <c r="D5" s="316"/>
      <c r="E5" s="316"/>
      <c r="F5" s="316"/>
      <c r="G5" s="316"/>
      <c r="H5" s="316"/>
      <c r="I5" s="316"/>
      <c r="J5" s="316"/>
      <c r="K5" s="316"/>
      <c r="L5" s="316"/>
      <c r="M5" s="316"/>
      <c r="N5" s="316"/>
      <c r="O5" s="316"/>
    </row>
    <row r="6" spans="1:17" ht="111.75" customHeight="1" x14ac:dyDescent="0.25">
      <c r="A6" s="267" t="s">
        <v>5</v>
      </c>
      <c r="B6" s="22" t="s">
        <v>6</v>
      </c>
      <c r="C6" s="22" t="s">
        <v>28</v>
      </c>
      <c r="D6" s="22" t="s">
        <v>145</v>
      </c>
      <c r="E6" s="22"/>
      <c r="F6" s="22"/>
      <c r="G6" s="22" t="s">
        <v>29</v>
      </c>
      <c r="H6" s="22" t="s">
        <v>30</v>
      </c>
      <c r="I6" s="22" t="s">
        <v>31</v>
      </c>
      <c r="J6" s="22" t="s">
        <v>32</v>
      </c>
      <c r="K6" s="122" t="s">
        <v>33</v>
      </c>
      <c r="L6" s="227" t="s">
        <v>184</v>
      </c>
      <c r="M6" s="227" t="s">
        <v>95</v>
      </c>
      <c r="N6" s="227" t="s">
        <v>106</v>
      </c>
      <c r="O6" s="160" t="s">
        <v>49</v>
      </c>
    </row>
    <row r="7" spans="1:17" ht="18" customHeight="1" x14ac:dyDescent="0.25">
      <c r="A7" s="268"/>
      <c r="B7" s="23" t="s">
        <v>7</v>
      </c>
      <c r="C7" s="72">
        <v>60102.87</v>
      </c>
      <c r="D7" s="73">
        <f>178.02*13</f>
        <v>2314.2600000000002</v>
      </c>
      <c r="E7" s="7"/>
      <c r="F7" s="102"/>
      <c r="G7" s="150">
        <f>+C7+D7</f>
        <v>62417.130000000005</v>
      </c>
      <c r="H7" s="68">
        <f>G7*24.2%</f>
        <v>15104.945460000001</v>
      </c>
      <c r="I7" s="68">
        <f>G7*7.1%*80%</f>
        <v>3545.2929839999997</v>
      </c>
      <c r="J7" s="68">
        <f>G7*8.5%</f>
        <v>5305.4560500000007</v>
      </c>
      <c r="K7" s="159">
        <f>+ROUND(+G7+H7+I7+J7,2)</f>
        <v>86372.82</v>
      </c>
      <c r="L7" s="225"/>
      <c r="M7" s="225"/>
      <c r="N7" s="225"/>
      <c r="O7" s="167">
        <f>+ROUND(+(L7+M7+N7)*K7,2)</f>
        <v>0</v>
      </c>
    </row>
    <row r="8" spans="1:17" ht="18" customHeight="1" x14ac:dyDescent="0.25">
      <c r="A8" s="268"/>
      <c r="B8" s="23" t="s">
        <v>8</v>
      </c>
      <c r="C8" s="72">
        <v>47015.77</v>
      </c>
      <c r="D8" s="73">
        <f>139.22*13</f>
        <v>1809.86</v>
      </c>
      <c r="E8" s="29"/>
      <c r="F8" s="102"/>
      <c r="G8" s="150">
        <f>+C8+D8</f>
        <v>48825.63</v>
      </c>
      <c r="H8" s="68">
        <f>G8*24.2%</f>
        <v>11815.802459999999</v>
      </c>
      <c r="I8" s="68">
        <f>G8*7.1%*80%</f>
        <v>2773.2957839999999</v>
      </c>
      <c r="J8" s="68">
        <f>G8*8.5%</f>
        <v>4150.1785499999996</v>
      </c>
      <c r="K8" s="159">
        <f>+ROUND(+G8+H8+I8+J8,2)</f>
        <v>67564.91</v>
      </c>
      <c r="L8" s="254">
        <v>0</v>
      </c>
      <c r="M8" s="225"/>
      <c r="N8" s="225"/>
      <c r="O8" s="167">
        <f>+ROUND(+(L8+M8+N8)*K8,2)</f>
        <v>0</v>
      </c>
    </row>
    <row r="9" spans="1:17" ht="15" customHeight="1" x14ac:dyDescent="0.25">
      <c r="A9" s="26"/>
      <c r="B9" s="27"/>
      <c r="C9" s="94"/>
      <c r="D9" s="70"/>
      <c r="E9" s="94"/>
      <c r="F9" s="94"/>
      <c r="G9" s="94"/>
      <c r="H9" s="94"/>
      <c r="I9" s="94"/>
      <c r="J9" s="94"/>
      <c r="K9" s="94"/>
      <c r="L9" s="226"/>
      <c r="M9" s="226"/>
      <c r="N9" s="226"/>
      <c r="O9" s="94"/>
    </row>
    <row r="10" spans="1:17" ht="99" customHeight="1" x14ac:dyDescent="0.25">
      <c r="A10" s="267" t="s">
        <v>9</v>
      </c>
      <c r="B10" s="28"/>
      <c r="C10" s="22" t="s">
        <v>10</v>
      </c>
      <c r="D10" s="22" t="s">
        <v>145</v>
      </c>
      <c r="E10" s="22" t="s">
        <v>34</v>
      </c>
      <c r="F10" s="22" t="s">
        <v>35</v>
      </c>
      <c r="G10" s="22" t="s">
        <v>11</v>
      </c>
      <c r="H10" s="22" t="s">
        <v>36</v>
      </c>
      <c r="I10" s="22"/>
      <c r="J10" s="22"/>
      <c r="K10" s="122" t="s">
        <v>37</v>
      </c>
      <c r="L10" s="227" t="s">
        <v>185</v>
      </c>
      <c r="M10" s="227" t="s">
        <v>107</v>
      </c>
      <c r="N10" s="227" t="s">
        <v>108</v>
      </c>
      <c r="O10" s="160" t="s">
        <v>49</v>
      </c>
      <c r="Q10" s="255"/>
    </row>
    <row r="11" spans="1:17" ht="18" customHeight="1" x14ac:dyDescent="0.25">
      <c r="A11" s="268"/>
      <c r="B11" s="29" t="s">
        <v>12</v>
      </c>
      <c r="C11" s="67">
        <v>35000</v>
      </c>
      <c r="D11" s="67">
        <f>103.64*13</f>
        <v>1347.32</v>
      </c>
      <c r="E11" s="67"/>
      <c r="F11" s="67"/>
      <c r="G11" s="67">
        <f>+C11+D11+E11+F11</f>
        <v>36347.32</v>
      </c>
      <c r="H11" s="67">
        <f>+(C11+D11+E11)*38.38%+(F11*32.7%)</f>
        <v>13950.101416000001</v>
      </c>
      <c r="I11" s="71"/>
      <c r="J11" s="67"/>
      <c r="K11" s="159" t="str">
        <f>+IF(E11&lt;&gt;0,+ROUND(+G11+H11+I11+J11,2),"0")</f>
        <v>0</v>
      </c>
      <c r="L11" s="69"/>
      <c r="M11" s="69"/>
      <c r="N11" s="227"/>
      <c r="O11" s="167">
        <f>+ROUND(+(L11+M11+N11)*K11,2)</f>
        <v>0</v>
      </c>
    </row>
    <row r="12" spans="1:17" ht="18" customHeight="1" x14ac:dyDescent="0.25">
      <c r="A12" s="268"/>
      <c r="B12" s="29" t="s">
        <v>150</v>
      </c>
      <c r="C12" s="22"/>
      <c r="D12" s="22"/>
      <c r="E12" s="22"/>
      <c r="F12" s="22"/>
      <c r="G12" s="22"/>
      <c r="H12" s="22"/>
      <c r="I12" s="22"/>
      <c r="J12" s="22"/>
      <c r="K12" s="159"/>
      <c r="L12" s="227"/>
      <c r="M12" s="227"/>
      <c r="N12" s="227"/>
      <c r="O12" s="167">
        <f>+ROUND(+(L12+M12+N12)*K12,2)</f>
        <v>0</v>
      </c>
    </row>
    <row r="13" spans="1:17" ht="15" customHeight="1" x14ac:dyDescent="0.25">
      <c r="A13" s="268"/>
      <c r="B13" s="27"/>
      <c r="C13" s="94"/>
      <c r="D13" s="94"/>
      <c r="E13" s="94"/>
      <c r="F13" s="94"/>
      <c r="G13" s="94"/>
      <c r="H13" s="94"/>
      <c r="I13" s="94"/>
      <c r="J13" s="94"/>
      <c r="K13" s="94"/>
      <c r="L13" s="226"/>
      <c r="M13" s="226"/>
      <c r="N13" s="226"/>
      <c r="O13" s="94"/>
    </row>
    <row r="14" spans="1:17" ht="108" customHeight="1" x14ac:dyDescent="0.25">
      <c r="A14" s="268"/>
      <c r="B14" s="28"/>
      <c r="C14" s="22" t="s">
        <v>38</v>
      </c>
      <c r="D14" s="22" t="s">
        <v>146</v>
      </c>
      <c r="E14" s="22" t="s">
        <v>39</v>
      </c>
      <c r="F14" s="22" t="s">
        <v>73</v>
      </c>
      <c r="G14" s="22" t="s">
        <v>40</v>
      </c>
      <c r="H14" s="22" t="s">
        <v>30</v>
      </c>
      <c r="I14" s="22" t="s">
        <v>41</v>
      </c>
      <c r="J14" s="22" t="s">
        <v>42</v>
      </c>
      <c r="K14" s="122" t="s">
        <v>43</v>
      </c>
      <c r="L14" s="227" t="s">
        <v>186</v>
      </c>
      <c r="M14" s="227" t="s">
        <v>107</v>
      </c>
      <c r="N14" s="227" t="s">
        <v>109</v>
      </c>
      <c r="O14" s="160" t="s">
        <v>49</v>
      </c>
    </row>
    <row r="15" spans="1:17" ht="18" customHeight="1" x14ac:dyDescent="0.25">
      <c r="A15" s="268"/>
      <c r="B15" s="29" t="s">
        <v>13</v>
      </c>
      <c r="C15" s="85">
        <v>23501.93</v>
      </c>
      <c r="D15" s="86">
        <f>75.38*12</f>
        <v>904.56</v>
      </c>
      <c r="E15" s="86"/>
      <c r="F15" s="87">
        <f>+ROUND((C15+D15+E15)/12,2)</f>
        <v>2033.87</v>
      </c>
      <c r="G15" s="97">
        <f>+F15+D15+C15+E15</f>
        <v>26440.36</v>
      </c>
      <c r="H15" s="82">
        <f t="shared" ref="H15:H21" si="0">G15*24.2%</f>
        <v>6398.5671199999997</v>
      </c>
      <c r="I15" s="82">
        <f>G15*7.1%*80%</f>
        <v>1501.8124479999999</v>
      </c>
      <c r="J15" s="82">
        <f>G15*8.5%</f>
        <v>2247.4306000000001</v>
      </c>
      <c r="K15" s="159">
        <f>+ROUND(+G15+H15+I15+J15,2)</f>
        <v>36588.17</v>
      </c>
      <c r="L15" s="225"/>
      <c r="M15" s="225"/>
      <c r="N15" s="225"/>
      <c r="O15" s="167">
        <f>+ROUND(+(L15+M15+N15)*K15,2)</f>
        <v>0</v>
      </c>
    </row>
    <row r="16" spans="1:17" ht="18" customHeight="1" x14ac:dyDescent="0.25">
      <c r="A16" s="268"/>
      <c r="B16" s="29" t="s">
        <v>21</v>
      </c>
      <c r="C16" s="82"/>
      <c r="D16" s="82"/>
      <c r="E16" s="82"/>
      <c r="F16" s="82"/>
      <c r="G16" s="82"/>
      <c r="H16" s="82"/>
      <c r="I16" s="82"/>
      <c r="J16" s="82"/>
      <c r="K16" s="147">
        <f>+K15-K18</f>
        <v>6460.8899999999994</v>
      </c>
      <c r="L16" s="225"/>
      <c r="M16" s="225"/>
      <c r="N16" s="225"/>
      <c r="O16" s="167">
        <f>+ROUND(+(L16+M16+N16)*K16,2)</f>
        <v>0</v>
      </c>
    </row>
    <row r="17" spans="1:15" ht="15" customHeight="1" x14ac:dyDescent="0.25">
      <c r="A17" s="268"/>
      <c r="B17" s="30"/>
      <c r="C17" s="88"/>
      <c r="D17" s="89"/>
      <c r="E17" s="89"/>
      <c r="F17" s="88"/>
      <c r="G17" s="88"/>
      <c r="H17" s="88"/>
      <c r="I17" s="88"/>
      <c r="J17" s="88"/>
      <c r="K17" s="88"/>
      <c r="L17" s="228"/>
      <c r="M17" s="228"/>
      <c r="N17" s="228"/>
      <c r="O17" s="88"/>
    </row>
    <row r="18" spans="1:15" ht="18" customHeight="1" x14ac:dyDescent="0.25">
      <c r="A18" s="268"/>
      <c r="B18" s="29" t="s">
        <v>14</v>
      </c>
      <c r="C18" s="85">
        <v>19351.97</v>
      </c>
      <c r="D18" s="86">
        <f>62.06*12</f>
        <v>744.72</v>
      </c>
      <c r="E18" s="86"/>
      <c r="F18" s="87">
        <f>+ROUND((C18+D18+E18)/12,2)</f>
        <v>1674.72</v>
      </c>
      <c r="G18" s="97">
        <f>+F18+D18+C18+E18</f>
        <v>21771.41</v>
      </c>
      <c r="H18" s="82">
        <f t="shared" si="0"/>
        <v>5268.6812199999995</v>
      </c>
      <c r="I18" s="82">
        <f>G18*7.1%*80%</f>
        <v>1236.616088</v>
      </c>
      <c r="J18" s="82">
        <f>G18*8.5%</f>
        <v>1850.5698500000001</v>
      </c>
      <c r="K18" s="159">
        <f>+ROUND(+G18+H18+I18+J18,2)</f>
        <v>30127.279999999999</v>
      </c>
      <c r="L18" s="254">
        <v>5</v>
      </c>
      <c r="M18" s="225"/>
      <c r="N18" s="225"/>
      <c r="O18" s="167">
        <f>+ROUND(+(L18+M18+N18)*K18,2)</f>
        <v>150636.4</v>
      </c>
    </row>
    <row r="19" spans="1:15" ht="18" customHeight="1" x14ac:dyDescent="0.25">
      <c r="A19" s="268"/>
      <c r="B19" s="29" t="s">
        <v>22</v>
      </c>
      <c r="C19" s="85"/>
      <c r="D19" s="86"/>
      <c r="E19" s="86"/>
      <c r="F19" s="87"/>
      <c r="G19" s="97"/>
      <c r="H19" s="82"/>
      <c r="I19" s="82"/>
      <c r="J19" s="82"/>
      <c r="K19" s="147">
        <f>+K18-K21</f>
        <v>1496.25</v>
      </c>
      <c r="L19" s="225"/>
      <c r="M19" s="225"/>
      <c r="N19" s="225"/>
      <c r="O19" s="167">
        <f>+ROUND(+(L19+M19+N19)*K19,2)</f>
        <v>0</v>
      </c>
    </row>
    <row r="20" spans="1:15" ht="15" customHeight="1" x14ac:dyDescent="0.25">
      <c r="A20" s="268"/>
      <c r="B20" s="32"/>
      <c r="C20" s="89"/>
      <c r="D20" s="91"/>
      <c r="E20" s="89"/>
      <c r="F20" s="89"/>
      <c r="G20" s="88"/>
      <c r="H20" s="91"/>
      <c r="I20" s="91"/>
      <c r="J20" s="91"/>
      <c r="K20" s="91"/>
      <c r="L20" s="229"/>
      <c r="M20" s="229"/>
      <c r="N20" s="229"/>
      <c r="O20" s="91"/>
    </row>
    <row r="21" spans="1:15" ht="18" customHeight="1" x14ac:dyDescent="0.25">
      <c r="A21" s="268"/>
      <c r="B21" s="29" t="s">
        <v>15</v>
      </c>
      <c r="C21" s="85">
        <v>18390.84</v>
      </c>
      <c r="D21" s="86">
        <f>58.98*12</f>
        <v>707.76</v>
      </c>
      <c r="E21" s="86"/>
      <c r="F21" s="87">
        <f>+ROUND((C21+D21+E21)/12,2)</f>
        <v>1591.55</v>
      </c>
      <c r="G21" s="97">
        <f>+F21+D21+C21+E21</f>
        <v>20690.150000000001</v>
      </c>
      <c r="H21" s="82">
        <f t="shared" si="0"/>
        <v>5007.0163000000002</v>
      </c>
      <c r="I21" s="82">
        <f>G21*7.1%*80%</f>
        <v>1175.2005200000001</v>
      </c>
      <c r="J21" s="82">
        <f>G21*8.5%</f>
        <v>1758.6627500000002</v>
      </c>
      <c r="K21" s="159">
        <f>+ROUND(+G21+H21+I21+J21,2)</f>
        <v>28631.03</v>
      </c>
      <c r="L21" s="225">
        <v>5</v>
      </c>
      <c r="M21" s="225"/>
      <c r="N21" s="225"/>
      <c r="O21" s="167">
        <f>+ROUND(+(L21+M21+N21)*K21,2)</f>
        <v>143155.15</v>
      </c>
    </row>
    <row r="22" spans="1:15" ht="15" customHeight="1" x14ac:dyDescent="0.25">
      <c r="A22" s="269"/>
      <c r="B22" s="30"/>
      <c r="C22" s="88"/>
      <c r="D22" s="89"/>
      <c r="E22" s="89"/>
      <c r="F22" s="88"/>
      <c r="G22" s="88"/>
      <c r="H22" s="91"/>
      <c r="I22" s="91"/>
      <c r="J22" s="91"/>
      <c r="K22" s="91"/>
      <c r="L22" s="229"/>
      <c r="M22" s="229"/>
      <c r="N22" s="229"/>
      <c r="O22" s="91"/>
    </row>
    <row r="23" spans="1:15" ht="33.75" customHeight="1" x14ac:dyDescent="0.3">
      <c r="B23"/>
      <c r="C23"/>
      <c r="D23" s="7"/>
      <c r="E23" s="7"/>
      <c r="F23"/>
      <c r="G23"/>
      <c r="H23"/>
      <c r="I23"/>
      <c r="J23" s="7"/>
      <c r="K23" s="169" t="s">
        <v>16</v>
      </c>
      <c r="L23" s="230">
        <f>+SUM(L7:L22)</f>
        <v>10</v>
      </c>
      <c r="M23" s="230">
        <f>+SUM(M7:M22)</f>
        <v>0</v>
      </c>
      <c r="N23" s="231">
        <f>+SUM(N7:N22)</f>
        <v>0</v>
      </c>
      <c r="O23" s="154">
        <f>+SUM(O7:O22)</f>
        <v>293791.55</v>
      </c>
    </row>
    <row r="24" spans="1:15" ht="24.6" customHeight="1" x14ac:dyDescent="0.25">
      <c r="B24"/>
      <c r="C24"/>
      <c r="D24"/>
      <c r="E24"/>
      <c r="F24"/>
      <c r="G24"/>
      <c r="H24"/>
      <c r="I24"/>
      <c r="J24"/>
      <c r="K24"/>
      <c r="L24" s="37"/>
      <c r="N24" s="4"/>
      <c r="O24" s="98" t="s">
        <v>23</v>
      </c>
    </row>
    <row r="25" spans="1:15" ht="48" customHeight="1" x14ac:dyDescent="0.25">
      <c r="B25"/>
      <c r="C25"/>
      <c r="D25"/>
      <c r="E25"/>
      <c r="F25"/>
      <c r="G25"/>
      <c r="H25"/>
      <c r="I25"/>
      <c r="J25"/>
      <c r="K25"/>
      <c r="L25" s="37"/>
      <c r="N25" s="155" t="s">
        <v>148</v>
      </c>
      <c r="O25" s="156">
        <f>+ROUND(+($L$7*$K$7)+($K$8*$L$8)+($K$15*$L$15)+($K$16*$L$16)+($K$18*$L$18)+($K$19*$L$19)+($K$21*$L$21)+($K$11*$L$11)+($K$12*$L$12),2)</f>
        <v>293791.55</v>
      </c>
    </row>
    <row r="26" spans="1:15" ht="69.75" customHeight="1" x14ac:dyDescent="0.25">
      <c r="B26"/>
      <c r="C26"/>
      <c r="D26"/>
      <c r="E26"/>
      <c r="F26"/>
      <c r="G26"/>
      <c r="H26"/>
      <c r="I26"/>
      <c r="J26"/>
      <c r="K26"/>
      <c r="L26" s="37"/>
      <c r="N26" s="155" t="s">
        <v>50</v>
      </c>
      <c r="O26" s="156">
        <f>+ROUND(($M$7*$K$7)+($K$8*$M$8)+($K$15*$M$15)+($K$16*$M$16)+($K$18*$M$18)+($K$19*$M$19)+($K$21*$M$21)+($K$11*$M$11)+($K$12*$M$12),2)</f>
        <v>0</v>
      </c>
    </row>
    <row r="27" spans="1:15" ht="34.5" customHeight="1" x14ac:dyDescent="0.25">
      <c r="B27"/>
      <c r="C27"/>
      <c r="D27"/>
      <c r="E27" s="33"/>
      <c r="F27" s="33"/>
      <c r="G27" s="33"/>
      <c r="H27" s="33"/>
      <c r="I27" s="33"/>
      <c r="J27" s="33"/>
      <c r="K27" s="33"/>
      <c r="L27" s="37"/>
      <c r="N27" s="155" t="s">
        <v>51</v>
      </c>
      <c r="O27" s="156">
        <f>+ROUND(($N$7*$K$7)+($K$8*$N$8)+($K$15*$N$15)+($K$16*$N$16)+($K$18*$N$18)+($K$19*$N$19)+($K$21*$N$21)+($K$11*$N$11)+($K$12*$N$12),2)</f>
        <v>0</v>
      </c>
    </row>
    <row r="28" spans="1:15" ht="17.45" customHeight="1" x14ac:dyDescent="0.25"/>
    <row r="29" spans="1:15" customFormat="1" ht="15" x14ac:dyDescent="0.25"/>
    <row r="30" spans="1:15" customFormat="1" ht="19.899999999999999" customHeight="1" x14ac:dyDescent="0.25">
      <c r="A30" s="360" t="s">
        <v>63</v>
      </c>
      <c r="B30" s="360"/>
      <c r="C30" s="360"/>
      <c r="D30" s="360"/>
      <c r="E30" s="360"/>
      <c r="F30" s="360"/>
      <c r="G30" s="360"/>
      <c r="H30" s="360"/>
      <c r="I30" s="360"/>
      <c r="J30" s="360"/>
      <c r="K30" s="360"/>
      <c r="L30" s="360"/>
      <c r="M30" s="360"/>
      <c r="N30" s="360"/>
      <c r="O30" s="360"/>
    </row>
    <row r="31" spans="1:15" ht="19.899999999999999" customHeight="1" x14ac:dyDescent="0.25">
      <c r="A31" s="361" t="s">
        <v>102</v>
      </c>
      <c r="B31" s="361"/>
      <c r="C31" s="361"/>
      <c r="D31" s="361"/>
      <c r="E31" s="361"/>
      <c r="F31" s="361"/>
      <c r="G31" s="361"/>
      <c r="H31" s="361"/>
      <c r="I31" s="361"/>
      <c r="J31" s="361"/>
      <c r="K31" s="361"/>
      <c r="L31" s="361"/>
      <c r="M31" s="361"/>
      <c r="N31" s="361"/>
      <c r="O31" s="361"/>
    </row>
    <row r="32" spans="1:15" ht="19.899999999999999" customHeight="1" x14ac:dyDescent="0.25">
      <c r="A32" s="361" t="s">
        <v>98</v>
      </c>
      <c r="B32" s="361"/>
      <c r="C32" s="361"/>
      <c r="D32" s="361"/>
      <c r="E32" s="361"/>
      <c r="F32" s="361"/>
      <c r="G32" s="361"/>
      <c r="H32" s="361"/>
      <c r="I32" s="361"/>
      <c r="J32" s="361"/>
      <c r="K32" s="361"/>
      <c r="L32" s="361"/>
      <c r="M32" s="361"/>
      <c r="N32" s="361"/>
      <c r="O32" s="361"/>
    </row>
    <row r="33" spans="1:15" ht="50.25" customHeight="1" x14ac:dyDescent="0.25">
      <c r="A33" s="362" t="s">
        <v>110</v>
      </c>
      <c r="B33" s="362"/>
      <c r="C33" s="362"/>
      <c r="D33" s="362"/>
      <c r="E33" s="362"/>
      <c r="F33" s="362"/>
      <c r="G33" s="362"/>
      <c r="H33" s="362"/>
      <c r="I33" s="362"/>
      <c r="J33" s="362"/>
      <c r="K33" s="362"/>
      <c r="L33" s="362"/>
      <c r="M33" s="362"/>
      <c r="N33" s="362"/>
      <c r="O33" s="362"/>
    </row>
    <row r="34" spans="1:15" ht="50.25" customHeight="1" x14ac:dyDescent="0.25">
      <c r="A34" s="363" t="s">
        <v>104</v>
      </c>
      <c r="B34" s="364"/>
      <c r="C34" s="364"/>
      <c r="D34" s="364"/>
      <c r="E34" s="364"/>
      <c r="F34" s="364"/>
      <c r="G34" s="364"/>
      <c r="H34" s="364"/>
      <c r="I34" s="364"/>
      <c r="J34" s="364"/>
      <c r="K34" s="364"/>
      <c r="L34" s="364"/>
      <c r="M34" s="364"/>
      <c r="N34" s="364"/>
      <c r="O34" s="365"/>
    </row>
    <row r="35" spans="1:15" s="126" customFormat="1" ht="62.25" customHeight="1" x14ac:dyDescent="0.25">
      <c r="A35" s="362" t="s">
        <v>111</v>
      </c>
      <c r="B35" s="362"/>
      <c r="C35" s="362"/>
      <c r="D35" s="362"/>
      <c r="E35" s="362"/>
      <c r="F35" s="362"/>
      <c r="G35" s="362"/>
      <c r="H35" s="362"/>
      <c r="I35" s="362"/>
      <c r="J35" s="362"/>
      <c r="K35" s="362"/>
      <c r="L35" s="362"/>
      <c r="M35" s="362"/>
      <c r="N35" s="362"/>
      <c r="O35" s="362"/>
    </row>
    <row r="36" spans="1:15" customFormat="1" x14ac:dyDescent="0.25">
      <c r="A36" s="359" t="s">
        <v>151</v>
      </c>
      <c r="B36" s="359"/>
      <c r="C36" s="359"/>
      <c r="D36" s="359"/>
      <c r="E36" s="359"/>
      <c r="F36" s="359"/>
      <c r="G36" s="359"/>
      <c r="H36" s="359"/>
      <c r="I36" s="359"/>
      <c r="J36" s="359"/>
      <c r="K36" s="359"/>
      <c r="L36" s="359"/>
      <c r="M36" s="359"/>
      <c r="N36" s="359"/>
      <c r="O36" s="359"/>
    </row>
    <row r="37" spans="1:15" customFormat="1" ht="15" x14ac:dyDescent="0.25"/>
    <row r="38" spans="1:15" customFormat="1" ht="15" x14ac:dyDescent="0.25"/>
  </sheetData>
  <sheetProtection selectLockedCells="1" selectUnlockedCells="1"/>
  <mergeCells count="15">
    <mergeCell ref="A36:O36"/>
    <mergeCell ref="A35:O35"/>
    <mergeCell ref="A10:A22"/>
    <mergeCell ref="A1:C1"/>
    <mergeCell ref="I1:L1"/>
    <mergeCell ref="A2:C2"/>
    <mergeCell ref="A3:C3"/>
    <mergeCell ref="A5:O5"/>
    <mergeCell ref="A6:A8"/>
    <mergeCell ref="A34:O34"/>
    <mergeCell ref="A30:O30"/>
    <mergeCell ref="A31:O31"/>
    <mergeCell ref="A32:O32"/>
    <mergeCell ref="A33:O33"/>
    <mergeCell ref="I2:L3"/>
  </mergeCells>
  <pageMargins left="0.45" right="0.47013888888888888" top="0.62013888888888891" bottom="0.47013888888888888" header="0.51180555555555551" footer="0.51180555555555551"/>
  <pageSetup paperSize="9" scale="46"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D42F2-5126-4440-BC7F-E9FF02EDB85E}">
  <sheetPr>
    <tabColor theme="5"/>
    <pageSetUpPr fitToPage="1"/>
  </sheetPr>
  <dimension ref="A1:O27"/>
  <sheetViews>
    <sheetView showGridLines="0" topLeftCell="A6" zoomScale="90" zoomScaleNormal="90" workbookViewId="0">
      <selection activeCell="G9" sqref="G9:G11"/>
    </sheetView>
  </sheetViews>
  <sheetFormatPr defaultColWidth="8.85546875" defaultRowHeight="12.75" x14ac:dyDescent="0.2"/>
  <cols>
    <col min="1" max="1" width="16.42578125" style="128" customWidth="1"/>
    <col min="2" max="2" width="17.28515625" style="128" customWidth="1"/>
    <col min="3" max="5" width="16.7109375" style="128" customWidth="1"/>
    <col min="6" max="6" width="22.85546875" style="128" customWidth="1"/>
    <col min="7" max="7" width="38.28515625" style="128" customWidth="1"/>
    <col min="8" max="8" width="13.7109375" style="128" customWidth="1"/>
    <col min="9" max="9" width="14" style="128" customWidth="1"/>
    <col min="10" max="10" width="13.28515625" style="128" customWidth="1"/>
    <col min="11" max="11" width="12.7109375" style="128" customWidth="1"/>
    <col min="12" max="12" width="18" style="128" customWidth="1"/>
    <col min="13" max="16384" width="8.85546875" style="128"/>
  </cols>
  <sheetData>
    <row r="1" spans="1:15" s="4" customFormat="1" ht="19.899999999999999" customHeight="1" x14ac:dyDescent="0.25">
      <c r="A1" s="372" t="s">
        <v>67</v>
      </c>
      <c r="B1" s="373"/>
      <c r="C1" s="373"/>
      <c r="D1" s="374" t="s">
        <v>1</v>
      </c>
      <c r="E1" s="375"/>
      <c r="F1" s="375"/>
      <c r="G1" s="376"/>
      <c r="N1" s="127"/>
      <c r="O1" s="127"/>
    </row>
    <row r="2" spans="1:15" s="4" customFormat="1" ht="19.899999999999999" customHeight="1" x14ac:dyDescent="0.25">
      <c r="A2" s="377" t="s">
        <v>68</v>
      </c>
      <c r="B2" s="378"/>
      <c r="C2" s="378"/>
      <c r="D2" s="379" t="s">
        <v>153</v>
      </c>
      <c r="E2" s="380"/>
      <c r="F2" s="380"/>
      <c r="G2" s="381"/>
      <c r="N2" s="127"/>
      <c r="O2" s="127"/>
    </row>
    <row r="3" spans="1:15" s="4" customFormat="1" ht="19.899999999999999" customHeight="1" thickBot="1" x14ac:dyDescent="0.3">
      <c r="A3" s="385" t="s">
        <v>69</v>
      </c>
      <c r="B3" s="386"/>
      <c r="C3" s="386"/>
      <c r="D3" s="382"/>
      <c r="E3" s="383"/>
      <c r="F3" s="383"/>
      <c r="G3" s="384"/>
      <c r="N3" s="127"/>
      <c r="O3" s="127"/>
    </row>
    <row r="4" spans="1:15" s="4" customFormat="1" ht="10.15" customHeight="1" x14ac:dyDescent="0.25">
      <c r="A4" s="19"/>
      <c r="B4" s="19"/>
      <c r="C4" s="19"/>
      <c r="D4" s="19"/>
      <c r="E4" s="19"/>
      <c r="F4" s="19"/>
      <c r="G4" s="19"/>
      <c r="H4" s="19"/>
      <c r="I4" s="19"/>
      <c r="J4" s="19"/>
      <c r="K4" s="19"/>
      <c r="L4" s="19"/>
      <c r="M4" s="19"/>
    </row>
    <row r="5" spans="1:15" ht="31.5" customHeight="1" x14ac:dyDescent="0.2">
      <c r="A5" s="387" t="s">
        <v>70</v>
      </c>
      <c r="B5" s="387"/>
      <c r="C5" s="387"/>
      <c r="D5" s="387"/>
      <c r="E5" s="387"/>
      <c r="F5" s="387"/>
      <c r="G5" s="387"/>
    </row>
    <row r="6" spans="1:15" ht="10.15" customHeight="1" x14ac:dyDescent="0.2">
      <c r="A6" s="388" t="s">
        <v>53</v>
      </c>
      <c r="B6" s="389" t="s">
        <v>6</v>
      </c>
      <c r="C6" s="390" t="s">
        <v>54</v>
      </c>
      <c r="D6" s="392" t="s">
        <v>136</v>
      </c>
      <c r="E6" s="392" t="s">
        <v>163</v>
      </c>
      <c r="F6" s="394" t="s">
        <v>72</v>
      </c>
      <c r="G6" s="396" t="s">
        <v>55</v>
      </c>
    </row>
    <row r="7" spans="1:15" ht="30" customHeight="1" x14ac:dyDescent="0.2">
      <c r="A7" s="388"/>
      <c r="B7" s="389"/>
      <c r="C7" s="390"/>
      <c r="D7" s="392"/>
      <c r="E7" s="392"/>
      <c r="F7" s="394"/>
      <c r="G7" s="397"/>
    </row>
    <row r="8" spans="1:15" ht="19.899999999999999" customHeight="1" x14ac:dyDescent="0.2">
      <c r="A8" s="388"/>
      <c r="B8" s="389"/>
      <c r="C8" s="390"/>
      <c r="D8" s="392"/>
      <c r="E8" s="392"/>
      <c r="F8" s="394"/>
      <c r="G8" s="397"/>
    </row>
    <row r="9" spans="1:15" ht="79.900000000000006" customHeight="1" x14ac:dyDescent="0.2">
      <c r="A9" s="388"/>
      <c r="B9" s="389"/>
      <c r="C9" s="391"/>
      <c r="D9" s="393"/>
      <c r="E9" s="393"/>
      <c r="F9" s="395"/>
      <c r="G9" s="398" t="s">
        <v>57</v>
      </c>
    </row>
    <row r="10" spans="1:15" ht="31.9" customHeight="1" x14ac:dyDescent="0.2">
      <c r="A10" s="388"/>
      <c r="B10" s="22" t="s">
        <v>7</v>
      </c>
      <c r="C10" s="171">
        <f>+'Tab.1 valore finanziario D.O.'!K8</f>
        <v>86372.82</v>
      </c>
      <c r="D10" s="232"/>
      <c r="E10" s="232"/>
      <c r="F10" s="114">
        <f>+ROUND((C10*(D10+E10)),2)</f>
        <v>0</v>
      </c>
      <c r="G10" s="399"/>
    </row>
    <row r="11" spans="1:15" ht="31.9" customHeight="1" x14ac:dyDescent="0.2">
      <c r="A11" s="388"/>
      <c r="B11" s="22" t="s">
        <v>8</v>
      </c>
      <c r="C11" s="171">
        <f>+'Tab.1 valore finanziario D.O.'!K9</f>
        <v>67564.91</v>
      </c>
      <c r="D11" s="232">
        <v>0</v>
      </c>
      <c r="E11" s="232">
        <v>0</v>
      </c>
      <c r="F11" s="114">
        <f>+ROUND((C11*(D11+E11)),2)</f>
        <v>0</v>
      </c>
      <c r="G11" s="396"/>
    </row>
    <row r="12" spans="1:15" ht="16.149999999999999" customHeight="1" x14ac:dyDescent="0.2">
      <c r="A12" s="121"/>
      <c r="B12" s="110"/>
      <c r="C12" s="110"/>
      <c r="D12" s="233"/>
      <c r="E12" s="233"/>
      <c r="F12" s="111"/>
      <c r="G12" s="111"/>
    </row>
    <row r="13" spans="1:15" ht="10.15" customHeight="1" x14ac:dyDescent="0.2">
      <c r="A13" s="338" t="s">
        <v>59</v>
      </c>
      <c r="B13" s="339"/>
      <c r="C13" s="401" t="s">
        <v>54</v>
      </c>
      <c r="D13" s="402" t="s">
        <v>135</v>
      </c>
      <c r="E13" s="402" t="s">
        <v>137</v>
      </c>
      <c r="F13" s="394" t="s">
        <v>75</v>
      </c>
      <c r="G13" s="394" t="s">
        <v>55</v>
      </c>
    </row>
    <row r="14" spans="1:15" ht="30" customHeight="1" x14ac:dyDescent="0.2">
      <c r="A14" s="335"/>
      <c r="B14" s="336"/>
      <c r="C14" s="401"/>
      <c r="D14" s="402"/>
      <c r="E14" s="402"/>
      <c r="F14" s="394"/>
      <c r="G14" s="394"/>
    </row>
    <row r="15" spans="1:15" ht="19.899999999999999" customHeight="1" x14ac:dyDescent="0.2">
      <c r="A15" s="335"/>
      <c r="B15" s="336"/>
      <c r="C15" s="401"/>
      <c r="D15" s="402"/>
      <c r="E15" s="402"/>
      <c r="F15" s="394"/>
      <c r="G15" s="394"/>
    </row>
    <row r="16" spans="1:15" ht="79.900000000000006" customHeight="1" x14ac:dyDescent="0.2">
      <c r="A16" s="335"/>
      <c r="B16" s="336"/>
      <c r="C16" s="401"/>
      <c r="D16" s="402"/>
      <c r="E16" s="402"/>
      <c r="F16" s="394"/>
      <c r="G16" s="394"/>
    </row>
    <row r="17" spans="1:12" ht="31.9" customHeight="1" x14ac:dyDescent="0.2">
      <c r="A17" s="400" t="s">
        <v>60</v>
      </c>
      <c r="B17" s="400"/>
      <c r="C17" s="172" t="str">
        <f>+'Tab.1 valore finanziario D.O.'!K12</f>
        <v>0</v>
      </c>
      <c r="D17" s="234"/>
      <c r="E17" s="234"/>
      <c r="F17" s="114">
        <f>+ROUND((C17*(D17+E17)),2)</f>
        <v>0</v>
      </c>
      <c r="G17" s="397" t="s">
        <v>57</v>
      </c>
    </row>
    <row r="18" spans="1:12" ht="16.149999999999999" customHeight="1" x14ac:dyDescent="0.25">
      <c r="A18" s="88"/>
      <c r="B18" s="88"/>
      <c r="C18" s="88"/>
      <c r="D18" s="228"/>
      <c r="E18" s="228"/>
      <c r="F18" s="88"/>
      <c r="G18" s="397"/>
    </row>
    <row r="19" spans="1:12" ht="31.9" customHeight="1" x14ac:dyDescent="0.2">
      <c r="A19" s="400" t="s">
        <v>71</v>
      </c>
      <c r="B19" s="400"/>
      <c r="C19" s="172">
        <f>+'Tab.1 valore finanziario D.O.'!K15</f>
        <v>36588.17</v>
      </c>
      <c r="D19" s="232"/>
      <c r="E19" s="232"/>
      <c r="F19" s="114">
        <f>+ROUND((C19*(D19+E19)),2)</f>
        <v>0</v>
      </c>
      <c r="G19" s="397"/>
    </row>
    <row r="20" spans="1:12" ht="16.149999999999999" customHeight="1" x14ac:dyDescent="0.25">
      <c r="A20" s="88"/>
      <c r="B20" s="88"/>
      <c r="C20" s="88"/>
      <c r="D20" s="228"/>
      <c r="E20" s="228"/>
      <c r="F20" s="88"/>
      <c r="G20" s="397"/>
    </row>
    <row r="21" spans="1:12" ht="31.9" customHeight="1" x14ac:dyDescent="0.2">
      <c r="A21" s="400" t="s">
        <v>62</v>
      </c>
      <c r="B21" s="400"/>
      <c r="C21" s="172">
        <f>+'Tab.1 valore finanziario D.O.'!K17</f>
        <v>30127.279999999999</v>
      </c>
      <c r="D21" s="232"/>
      <c r="E21" s="232"/>
      <c r="F21" s="114">
        <f>+ROUND((C21*(D21+E21)),2)</f>
        <v>0</v>
      </c>
      <c r="G21" s="397"/>
    </row>
    <row r="22" spans="1:12" ht="16.149999999999999" customHeight="1" x14ac:dyDescent="0.25">
      <c r="A22" s="88"/>
      <c r="B22" s="88"/>
      <c r="C22" s="88"/>
      <c r="D22" s="228"/>
      <c r="E22" s="228"/>
      <c r="F22" s="88"/>
      <c r="G22" s="397"/>
    </row>
    <row r="23" spans="1:12" ht="31.9" customHeight="1" x14ac:dyDescent="0.2">
      <c r="A23" s="400" t="s">
        <v>74</v>
      </c>
      <c r="B23" s="400"/>
      <c r="C23" s="172">
        <f>+'Tab.1 valore finanziario D.O.'!K19</f>
        <v>28631.03</v>
      </c>
      <c r="D23" s="232"/>
      <c r="E23" s="232"/>
      <c r="F23" s="114">
        <f>+ROUND((C23*(D23+E23)),2)</f>
        <v>0</v>
      </c>
      <c r="G23" s="397"/>
    </row>
    <row r="24" spans="1:12" ht="16.149999999999999" customHeight="1" x14ac:dyDescent="0.25">
      <c r="A24" s="88"/>
      <c r="B24" s="88"/>
      <c r="C24" s="88"/>
      <c r="D24" s="228"/>
      <c r="E24" s="228"/>
      <c r="F24" s="88"/>
      <c r="G24" s="397"/>
    </row>
    <row r="25" spans="1:12" s="129" customFormat="1" ht="31.9" customHeight="1" x14ac:dyDescent="0.2">
      <c r="A25" s="112"/>
      <c r="B25" s="112"/>
      <c r="C25" s="177" t="s">
        <v>16</v>
      </c>
      <c r="D25" s="235">
        <f>+SUM(D10:D24)</f>
        <v>0</v>
      </c>
      <c r="E25" s="235">
        <f>+SUM(E10:E24)</f>
        <v>0</v>
      </c>
      <c r="F25" s="174">
        <f>+SUM(F10:F23)</f>
        <v>0</v>
      </c>
      <c r="G25" s="128"/>
      <c r="H25" s="128"/>
      <c r="I25" s="128"/>
      <c r="J25" s="128"/>
      <c r="K25" s="128"/>
      <c r="L25" s="128"/>
    </row>
    <row r="26" spans="1:12" ht="15.75" x14ac:dyDescent="0.25">
      <c r="C26" s="31"/>
      <c r="D26" s="31"/>
      <c r="E26" s="31"/>
      <c r="F26" s="31"/>
      <c r="G26" s="43"/>
      <c r="H26" s="123"/>
      <c r="I26" s="43"/>
      <c r="J26" s="43"/>
      <c r="K26" s="43"/>
      <c r="L26" s="123"/>
    </row>
    <row r="27" spans="1:12" ht="15.75" x14ac:dyDescent="0.25">
      <c r="C27" s="31"/>
      <c r="D27" s="31"/>
      <c r="E27" s="31"/>
      <c r="F27" s="31"/>
      <c r="G27" s="43"/>
      <c r="H27" s="123"/>
      <c r="I27" s="43"/>
      <c r="J27" s="43"/>
      <c r="K27" s="43"/>
      <c r="L27" s="123"/>
    </row>
  </sheetData>
  <mergeCells count="25">
    <mergeCell ref="G13:G16"/>
    <mergeCell ref="G17:G24"/>
    <mergeCell ref="F13:F16"/>
    <mergeCell ref="A17:B17"/>
    <mergeCell ref="A19:B19"/>
    <mergeCell ref="A21:B21"/>
    <mergeCell ref="A23:B23"/>
    <mergeCell ref="A13:B16"/>
    <mergeCell ref="C13:C16"/>
    <mergeCell ref="D13:D16"/>
    <mergeCell ref="E13:E16"/>
    <mergeCell ref="A5:G5"/>
    <mergeCell ref="A6:A11"/>
    <mergeCell ref="B6:B9"/>
    <mergeCell ref="C6:C9"/>
    <mergeCell ref="D6:D9"/>
    <mergeCell ref="E6:E9"/>
    <mergeCell ref="F6:F9"/>
    <mergeCell ref="G6:G8"/>
    <mergeCell ref="G9:G11"/>
    <mergeCell ref="A1:C1"/>
    <mergeCell ref="D1:G1"/>
    <mergeCell ref="A2:C2"/>
    <mergeCell ref="D2:G3"/>
    <mergeCell ref="A3:C3"/>
  </mergeCells>
  <pageMargins left="0.7" right="0.7" top="0.75" bottom="0.75" header="0.3" footer="0.3"/>
  <pageSetup paperSize="9" scale="5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9A294-95AA-4F48-9BCB-E31A360A00E9}">
  <sheetPr>
    <tabColor theme="3"/>
    <pageSetUpPr fitToPage="1"/>
  </sheetPr>
  <dimension ref="A1:M20"/>
  <sheetViews>
    <sheetView showGridLines="0" zoomScale="90" zoomScaleNormal="90" workbookViewId="0">
      <selection activeCell="P10" sqref="P10"/>
    </sheetView>
  </sheetViews>
  <sheetFormatPr defaultColWidth="8.5703125" defaultRowHeight="15.75" x14ac:dyDescent="0.25"/>
  <cols>
    <col min="1" max="1" width="5.5703125" style="4" customWidth="1"/>
    <col min="2" max="2" width="13.28515625" style="4" bestFit="1" customWidth="1"/>
    <col min="3" max="3" width="16.28515625" style="4" customWidth="1"/>
    <col min="4" max="4" width="18.7109375" style="4" customWidth="1"/>
    <col min="5" max="5" width="14.42578125" style="4" customWidth="1"/>
    <col min="6" max="6" width="13.42578125" style="4" customWidth="1"/>
    <col min="7" max="7" width="16.7109375" style="4" customWidth="1"/>
    <col min="8" max="8" width="14" style="4" customWidth="1"/>
    <col min="9" max="9" width="15.7109375" style="4" customWidth="1"/>
    <col min="10" max="10" width="11.7109375" style="4" customWidth="1"/>
    <col min="11" max="11" width="15.5703125" style="4" customWidth="1"/>
    <col min="12" max="12" width="13.7109375" style="4" bestFit="1" customWidth="1"/>
    <col min="13" max="13" width="20.42578125" style="4" customWidth="1"/>
    <col min="14" max="255" width="8.5703125" style="4"/>
    <col min="256" max="256" width="5.5703125" style="4" customWidth="1"/>
    <col min="257" max="257" width="13.28515625" style="4" bestFit="1" customWidth="1"/>
    <col min="258" max="258" width="16.28515625" style="4" customWidth="1"/>
    <col min="259" max="259" width="15.28515625" style="4" customWidth="1"/>
    <col min="260" max="260" width="14.42578125" style="4" customWidth="1"/>
    <col min="261" max="261" width="13.42578125" style="4" customWidth="1"/>
    <col min="262" max="262" width="12.7109375" style="4" customWidth="1"/>
    <col min="263" max="263" width="14" style="4" customWidth="1"/>
    <col min="264" max="264" width="15.7109375" style="4" customWidth="1"/>
    <col min="265" max="265" width="11.7109375" style="4" customWidth="1"/>
    <col min="266" max="266" width="10.7109375" style="4" customWidth="1"/>
    <col min="267" max="267" width="13.7109375" style="4" bestFit="1" customWidth="1"/>
    <col min="268" max="268" width="13.5703125" style="4" customWidth="1"/>
    <col min="269" max="269" width="17.7109375" style="4" customWidth="1"/>
    <col min="270" max="511" width="8.5703125" style="4"/>
    <col min="512" max="512" width="5.5703125" style="4" customWidth="1"/>
    <col min="513" max="513" width="13.28515625" style="4" bestFit="1" customWidth="1"/>
    <col min="514" max="514" width="16.28515625" style="4" customWidth="1"/>
    <col min="515" max="515" width="15.28515625" style="4" customWidth="1"/>
    <col min="516" max="516" width="14.42578125" style="4" customWidth="1"/>
    <col min="517" max="517" width="13.42578125" style="4" customWidth="1"/>
    <col min="518" max="518" width="12.7109375" style="4" customWidth="1"/>
    <col min="519" max="519" width="14" style="4" customWidth="1"/>
    <col min="520" max="520" width="15.7109375" style="4" customWidth="1"/>
    <col min="521" max="521" width="11.7109375" style="4" customWidth="1"/>
    <col min="522" max="522" width="10.7109375" style="4" customWidth="1"/>
    <col min="523" max="523" width="13.7109375" style="4" bestFit="1" customWidth="1"/>
    <col min="524" max="524" width="13.5703125" style="4" customWidth="1"/>
    <col min="525" max="525" width="17.7109375" style="4" customWidth="1"/>
    <col min="526" max="767" width="8.5703125" style="4"/>
    <col min="768" max="768" width="5.5703125" style="4" customWidth="1"/>
    <col min="769" max="769" width="13.28515625" style="4" bestFit="1" customWidth="1"/>
    <col min="770" max="770" width="16.28515625" style="4" customWidth="1"/>
    <col min="771" max="771" width="15.28515625" style="4" customWidth="1"/>
    <col min="772" max="772" width="14.42578125" style="4" customWidth="1"/>
    <col min="773" max="773" width="13.42578125" style="4" customWidth="1"/>
    <col min="774" max="774" width="12.7109375" style="4" customWidth="1"/>
    <col min="775" max="775" width="14" style="4" customWidth="1"/>
    <col min="776" max="776" width="15.7109375" style="4" customWidth="1"/>
    <col min="777" max="777" width="11.7109375" style="4" customWidth="1"/>
    <col min="778" max="778" width="10.7109375" style="4" customWidth="1"/>
    <col min="779" max="779" width="13.7109375" style="4" bestFit="1" customWidth="1"/>
    <col min="780" max="780" width="13.5703125" style="4" customWidth="1"/>
    <col min="781" max="781" width="17.7109375" style="4" customWidth="1"/>
    <col min="782" max="1023" width="8.5703125" style="4"/>
    <col min="1024" max="1024" width="5.5703125" style="4" customWidth="1"/>
    <col min="1025" max="1025" width="13.28515625" style="4" bestFit="1" customWidth="1"/>
    <col min="1026" max="1026" width="16.28515625" style="4" customWidth="1"/>
    <col min="1027" max="1027" width="15.28515625" style="4" customWidth="1"/>
    <col min="1028" max="1028" width="14.42578125" style="4" customWidth="1"/>
    <col min="1029" max="1029" width="13.42578125" style="4" customWidth="1"/>
    <col min="1030" max="1030" width="12.7109375" style="4" customWidth="1"/>
    <col min="1031" max="1031" width="14" style="4" customWidth="1"/>
    <col min="1032" max="1032" width="15.7109375" style="4" customWidth="1"/>
    <col min="1033" max="1033" width="11.7109375" style="4" customWidth="1"/>
    <col min="1034" max="1034" width="10.7109375" style="4" customWidth="1"/>
    <col min="1035" max="1035" width="13.7109375" style="4" bestFit="1" customWidth="1"/>
    <col min="1036" max="1036" width="13.5703125" style="4" customWidth="1"/>
    <col min="1037" max="1037" width="17.7109375" style="4" customWidth="1"/>
    <col min="1038" max="1279" width="8.5703125" style="4"/>
    <col min="1280" max="1280" width="5.5703125" style="4" customWidth="1"/>
    <col min="1281" max="1281" width="13.28515625" style="4" bestFit="1" customWidth="1"/>
    <col min="1282" max="1282" width="16.28515625" style="4" customWidth="1"/>
    <col min="1283" max="1283" width="15.28515625" style="4" customWidth="1"/>
    <col min="1284" max="1284" width="14.42578125" style="4" customWidth="1"/>
    <col min="1285" max="1285" width="13.42578125" style="4" customWidth="1"/>
    <col min="1286" max="1286" width="12.7109375" style="4" customWidth="1"/>
    <col min="1287" max="1287" width="14" style="4" customWidth="1"/>
    <col min="1288" max="1288" width="15.7109375" style="4" customWidth="1"/>
    <col min="1289" max="1289" width="11.7109375" style="4" customWidth="1"/>
    <col min="1290" max="1290" width="10.7109375" style="4" customWidth="1"/>
    <col min="1291" max="1291" width="13.7109375" style="4" bestFit="1" customWidth="1"/>
    <col min="1292" max="1292" width="13.5703125" style="4" customWidth="1"/>
    <col min="1293" max="1293" width="17.7109375" style="4" customWidth="1"/>
    <col min="1294" max="1535" width="8.5703125" style="4"/>
    <col min="1536" max="1536" width="5.5703125" style="4" customWidth="1"/>
    <col min="1537" max="1537" width="13.28515625" style="4" bestFit="1" customWidth="1"/>
    <col min="1538" max="1538" width="16.28515625" style="4" customWidth="1"/>
    <col min="1539" max="1539" width="15.28515625" style="4" customWidth="1"/>
    <col min="1540" max="1540" width="14.42578125" style="4" customWidth="1"/>
    <col min="1541" max="1541" width="13.42578125" style="4" customWidth="1"/>
    <col min="1542" max="1542" width="12.7109375" style="4" customWidth="1"/>
    <col min="1543" max="1543" width="14" style="4" customWidth="1"/>
    <col min="1544" max="1544" width="15.7109375" style="4" customWidth="1"/>
    <col min="1545" max="1545" width="11.7109375" style="4" customWidth="1"/>
    <col min="1546" max="1546" width="10.7109375" style="4" customWidth="1"/>
    <col min="1547" max="1547" width="13.7109375" style="4" bestFit="1" customWidth="1"/>
    <col min="1548" max="1548" width="13.5703125" style="4" customWidth="1"/>
    <col min="1549" max="1549" width="17.7109375" style="4" customWidth="1"/>
    <col min="1550" max="1791" width="8.5703125" style="4"/>
    <col min="1792" max="1792" width="5.5703125" style="4" customWidth="1"/>
    <col min="1793" max="1793" width="13.28515625" style="4" bestFit="1" customWidth="1"/>
    <col min="1794" max="1794" width="16.28515625" style="4" customWidth="1"/>
    <col min="1795" max="1795" width="15.28515625" style="4" customWidth="1"/>
    <col min="1796" max="1796" width="14.42578125" style="4" customWidth="1"/>
    <col min="1797" max="1797" width="13.42578125" style="4" customWidth="1"/>
    <col min="1798" max="1798" width="12.7109375" style="4" customWidth="1"/>
    <col min="1799" max="1799" width="14" style="4" customWidth="1"/>
    <col min="1800" max="1800" width="15.7109375" style="4" customWidth="1"/>
    <col min="1801" max="1801" width="11.7109375" style="4" customWidth="1"/>
    <col min="1802" max="1802" width="10.7109375" style="4" customWidth="1"/>
    <col min="1803" max="1803" width="13.7109375" style="4" bestFit="1" customWidth="1"/>
    <col min="1804" max="1804" width="13.5703125" style="4" customWidth="1"/>
    <col min="1805" max="1805" width="17.7109375" style="4" customWidth="1"/>
    <col min="1806" max="2047" width="8.5703125" style="4"/>
    <col min="2048" max="2048" width="5.5703125" style="4" customWidth="1"/>
    <col min="2049" max="2049" width="13.28515625" style="4" bestFit="1" customWidth="1"/>
    <col min="2050" max="2050" width="16.28515625" style="4" customWidth="1"/>
    <col min="2051" max="2051" width="15.28515625" style="4" customWidth="1"/>
    <col min="2052" max="2052" width="14.42578125" style="4" customWidth="1"/>
    <col min="2053" max="2053" width="13.42578125" style="4" customWidth="1"/>
    <col min="2054" max="2054" width="12.7109375" style="4" customWidth="1"/>
    <col min="2055" max="2055" width="14" style="4" customWidth="1"/>
    <col min="2056" max="2056" width="15.7109375" style="4" customWidth="1"/>
    <col min="2057" max="2057" width="11.7109375" style="4" customWidth="1"/>
    <col min="2058" max="2058" width="10.7109375" style="4" customWidth="1"/>
    <col min="2059" max="2059" width="13.7109375" style="4" bestFit="1" customWidth="1"/>
    <col min="2060" max="2060" width="13.5703125" style="4" customWidth="1"/>
    <col min="2061" max="2061" width="17.7109375" style="4" customWidth="1"/>
    <col min="2062" max="2303" width="8.5703125" style="4"/>
    <col min="2304" max="2304" width="5.5703125" style="4" customWidth="1"/>
    <col min="2305" max="2305" width="13.28515625" style="4" bestFit="1" customWidth="1"/>
    <col min="2306" max="2306" width="16.28515625" style="4" customWidth="1"/>
    <col min="2307" max="2307" width="15.28515625" style="4" customWidth="1"/>
    <col min="2308" max="2308" width="14.42578125" style="4" customWidth="1"/>
    <col min="2309" max="2309" width="13.42578125" style="4" customWidth="1"/>
    <col min="2310" max="2310" width="12.7109375" style="4" customWidth="1"/>
    <col min="2311" max="2311" width="14" style="4" customWidth="1"/>
    <col min="2312" max="2312" width="15.7109375" style="4" customWidth="1"/>
    <col min="2313" max="2313" width="11.7109375" style="4" customWidth="1"/>
    <col min="2314" max="2314" width="10.7109375" style="4" customWidth="1"/>
    <col min="2315" max="2315" width="13.7109375" style="4" bestFit="1" customWidth="1"/>
    <col min="2316" max="2316" width="13.5703125" style="4" customWidth="1"/>
    <col min="2317" max="2317" width="17.7109375" style="4" customWidth="1"/>
    <col min="2318" max="2559" width="8.5703125" style="4"/>
    <col min="2560" max="2560" width="5.5703125" style="4" customWidth="1"/>
    <col min="2561" max="2561" width="13.28515625" style="4" bestFit="1" customWidth="1"/>
    <col min="2562" max="2562" width="16.28515625" style="4" customWidth="1"/>
    <col min="2563" max="2563" width="15.28515625" style="4" customWidth="1"/>
    <col min="2564" max="2564" width="14.42578125" style="4" customWidth="1"/>
    <col min="2565" max="2565" width="13.42578125" style="4" customWidth="1"/>
    <col min="2566" max="2566" width="12.7109375" style="4" customWidth="1"/>
    <col min="2567" max="2567" width="14" style="4" customWidth="1"/>
    <col min="2568" max="2568" width="15.7109375" style="4" customWidth="1"/>
    <col min="2569" max="2569" width="11.7109375" style="4" customWidth="1"/>
    <col min="2570" max="2570" width="10.7109375" style="4" customWidth="1"/>
    <col min="2571" max="2571" width="13.7109375" style="4" bestFit="1" customWidth="1"/>
    <col min="2572" max="2572" width="13.5703125" style="4" customWidth="1"/>
    <col min="2573" max="2573" width="17.7109375" style="4" customWidth="1"/>
    <col min="2574" max="2815" width="8.5703125" style="4"/>
    <col min="2816" max="2816" width="5.5703125" style="4" customWidth="1"/>
    <col min="2817" max="2817" width="13.28515625" style="4" bestFit="1" customWidth="1"/>
    <col min="2818" max="2818" width="16.28515625" style="4" customWidth="1"/>
    <col min="2819" max="2819" width="15.28515625" style="4" customWidth="1"/>
    <col min="2820" max="2820" width="14.42578125" style="4" customWidth="1"/>
    <col min="2821" max="2821" width="13.42578125" style="4" customWidth="1"/>
    <col min="2822" max="2822" width="12.7109375" style="4" customWidth="1"/>
    <col min="2823" max="2823" width="14" style="4" customWidth="1"/>
    <col min="2824" max="2824" width="15.7109375" style="4" customWidth="1"/>
    <col min="2825" max="2825" width="11.7109375" style="4" customWidth="1"/>
    <col min="2826" max="2826" width="10.7109375" style="4" customWidth="1"/>
    <col min="2827" max="2827" width="13.7109375" style="4" bestFit="1" customWidth="1"/>
    <col min="2828" max="2828" width="13.5703125" style="4" customWidth="1"/>
    <col min="2829" max="2829" width="17.7109375" style="4" customWidth="1"/>
    <col min="2830" max="3071" width="8.5703125" style="4"/>
    <col min="3072" max="3072" width="5.5703125" style="4" customWidth="1"/>
    <col min="3073" max="3073" width="13.28515625" style="4" bestFit="1" customWidth="1"/>
    <col min="3074" max="3074" width="16.28515625" style="4" customWidth="1"/>
    <col min="3075" max="3075" width="15.28515625" style="4" customWidth="1"/>
    <col min="3076" max="3076" width="14.42578125" style="4" customWidth="1"/>
    <col min="3077" max="3077" width="13.42578125" style="4" customWidth="1"/>
    <col min="3078" max="3078" width="12.7109375" style="4" customWidth="1"/>
    <col min="3079" max="3079" width="14" style="4" customWidth="1"/>
    <col min="3080" max="3080" width="15.7109375" style="4" customWidth="1"/>
    <col min="3081" max="3081" width="11.7109375" style="4" customWidth="1"/>
    <col min="3082" max="3082" width="10.7109375" style="4" customWidth="1"/>
    <col min="3083" max="3083" width="13.7109375" style="4" bestFit="1" customWidth="1"/>
    <col min="3084" max="3084" width="13.5703125" style="4" customWidth="1"/>
    <col min="3085" max="3085" width="17.7109375" style="4" customWidth="1"/>
    <col min="3086" max="3327" width="8.5703125" style="4"/>
    <col min="3328" max="3328" width="5.5703125" style="4" customWidth="1"/>
    <col min="3329" max="3329" width="13.28515625" style="4" bestFit="1" customWidth="1"/>
    <col min="3330" max="3330" width="16.28515625" style="4" customWidth="1"/>
    <col min="3331" max="3331" width="15.28515625" style="4" customWidth="1"/>
    <col min="3332" max="3332" width="14.42578125" style="4" customWidth="1"/>
    <col min="3333" max="3333" width="13.42578125" style="4" customWidth="1"/>
    <col min="3334" max="3334" width="12.7109375" style="4" customWidth="1"/>
    <col min="3335" max="3335" width="14" style="4" customWidth="1"/>
    <col min="3336" max="3336" width="15.7109375" style="4" customWidth="1"/>
    <col min="3337" max="3337" width="11.7109375" style="4" customWidth="1"/>
    <col min="3338" max="3338" width="10.7109375" style="4" customWidth="1"/>
    <col min="3339" max="3339" width="13.7109375" style="4" bestFit="1" customWidth="1"/>
    <col min="3340" max="3340" width="13.5703125" style="4" customWidth="1"/>
    <col min="3341" max="3341" width="17.7109375" style="4" customWidth="1"/>
    <col min="3342" max="3583" width="8.5703125" style="4"/>
    <col min="3584" max="3584" width="5.5703125" style="4" customWidth="1"/>
    <col min="3585" max="3585" width="13.28515625" style="4" bestFit="1" customWidth="1"/>
    <col min="3586" max="3586" width="16.28515625" style="4" customWidth="1"/>
    <col min="3587" max="3587" width="15.28515625" style="4" customWidth="1"/>
    <col min="3588" max="3588" width="14.42578125" style="4" customWidth="1"/>
    <col min="3589" max="3589" width="13.42578125" style="4" customWidth="1"/>
    <col min="3590" max="3590" width="12.7109375" style="4" customWidth="1"/>
    <col min="3591" max="3591" width="14" style="4" customWidth="1"/>
    <col min="3592" max="3592" width="15.7109375" style="4" customWidth="1"/>
    <col min="3593" max="3593" width="11.7109375" style="4" customWidth="1"/>
    <col min="3594" max="3594" width="10.7109375" style="4" customWidth="1"/>
    <col min="3595" max="3595" width="13.7109375" style="4" bestFit="1" customWidth="1"/>
    <col min="3596" max="3596" width="13.5703125" style="4" customWidth="1"/>
    <col min="3597" max="3597" width="17.7109375" style="4" customWidth="1"/>
    <col min="3598" max="3839" width="8.5703125" style="4"/>
    <col min="3840" max="3840" width="5.5703125" style="4" customWidth="1"/>
    <col min="3841" max="3841" width="13.28515625" style="4" bestFit="1" customWidth="1"/>
    <col min="3842" max="3842" width="16.28515625" style="4" customWidth="1"/>
    <col min="3843" max="3843" width="15.28515625" style="4" customWidth="1"/>
    <col min="3844" max="3844" width="14.42578125" style="4" customWidth="1"/>
    <col min="3845" max="3845" width="13.42578125" style="4" customWidth="1"/>
    <col min="3846" max="3846" width="12.7109375" style="4" customWidth="1"/>
    <col min="3847" max="3847" width="14" style="4" customWidth="1"/>
    <col min="3848" max="3848" width="15.7109375" style="4" customWidth="1"/>
    <col min="3849" max="3849" width="11.7109375" style="4" customWidth="1"/>
    <col min="3850" max="3850" width="10.7109375" style="4" customWidth="1"/>
    <col min="3851" max="3851" width="13.7109375" style="4" bestFit="1" customWidth="1"/>
    <col min="3852" max="3852" width="13.5703125" style="4" customWidth="1"/>
    <col min="3853" max="3853" width="17.7109375" style="4" customWidth="1"/>
    <col min="3854" max="4095" width="8.5703125" style="4"/>
    <col min="4096" max="4096" width="5.5703125" style="4" customWidth="1"/>
    <col min="4097" max="4097" width="13.28515625" style="4" bestFit="1" customWidth="1"/>
    <col min="4098" max="4098" width="16.28515625" style="4" customWidth="1"/>
    <col min="4099" max="4099" width="15.28515625" style="4" customWidth="1"/>
    <col min="4100" max="4100" width="14.42578125" style="4" customWidth="1"/>
    <col min="4101" max="4101" width="13.42578125" style="4" customWidth="1"/>
    <col min="4102" max="4102" width="12.7109375" style="4" customWidth="1"/>
    <col min="4103" max="4103" width="14" style="4" customWidth="1"/>
    <col min="4104" max="4104" width="15.7109375" style="4" customWidth="1"/>
    <col min="4105" max="4105" width="11.7109375" style="4" customWidth="1"/>
    <col min="4106" max="4106" width="10.7109375" style="4" customWidth="1"/>
    <col min="4107" max="4107" width="13.7109375" style="4" bestFit="1" customWidth="1"/>
    <col min="4108" max="4108" width="13.5703125" style="4" customWidth="1"/>
    <col min="4109" max="4109" width="17.7109375" style="4" customWidth="1"/>
    <col min="4110" max="4351" width="8.5703125" style="4"/>
    <col min="4352" max="4352" width="5.5703125" style="4" customWidth="1"/>
    <col min="4353" max="4353" width="13.28515625" style="4" bestFit="1" customWidth="1"/>
    <col min="4354" max="4354" width="16.28515625" style="4" customWidth="1"/>
    <col min="4355" max="4355" width="15.28515625" style="4" customWidth="1"/>
    <col min="4356" max="4356" width="14.42578125" style="4" customWidth="1"/>
    <col min="4357" max="4357" width="13.42578125" style="4" customWidth="1"/>
    <col min="4358" max="4358" width="12.7109375" style="4" customWidth="1"/>
    <col min="4359" max="4359" width="14" style="4" customWidth="1"/>
    <col min="4360" max="4360" width="15.7109375" style="4" customWidth="1"/>
    <col min="4361" max="4361" width="11.7109375" style="4" customWidth="1"/>
    <col min="4362" max="4362" width="10.7109375" style="4" customWidth="1"/>
    <col min="4363" max="4363" width="13.7109375" style="4" bestFit="1" customWidth="1"/>
    <col min="4364" max="4364" width="13.5703125" style="4" customWidth="1"/>
    <col min="4365" max="4365" width="17.7109375" style="4" customWidth="1"/>
    <col min="4366" max="4607" width="8.5703125" style="4"/>
    <col min="4608" max="4608" width="5.5703125" style="4" customWidth="1"/>
    <col min="4609" max="4609" width="13.28515625" style="4" bestFit="1" customWidth="1"/>
    <col min="4610" max="4610" width="16.28515625" style="4" customWidth="1"/>
    <col min="4611" max="4611" width="15.28515625" style="4" customWidth="1"/>
    <col min="4612" max="4612" width="14.42578125" style="4" customWidth="1"/>
    <col min="4613" max="4613" width="13.42578125" style="4" customWidth="1"/>
    <col min="4614" max="4614" width="12.7109375" style="4" customWidth="1"/>
    <col min="4615" max="4615" width="14" style="4" customWidth="1"/>
    <col min="4616" max="4616" width="15.7109375" style="4" customWidth="1"/>
    <col min="4617" max="4617" width="11.7109375" style="4" customWidth="1"/>
    <col min="4618" max="4618" width="10.7109375" style="4" customWidth="1"/>
    <col min="4619" max="4619" width="13.7109375" style="4" bestFit="1" customWidth="1"/>
    <col min="4620" max="4620" width="13.5703125" style="4" customWidth="1"/>
    <col min="4621" max="4621" width="17.7109375" style="4" customWidth="1"/>
    <col min="4622" max="4863" width="8.5703125" style="4"/>
    <col min="4864" max="4864" width="5.5703125" style="4" customWidth="1"/>
    <col min="4865" max="4865" width="13.28515625" style="4" bestFit="1" customWidth="1"/>
    <col min="4866" max="4866" width="16.28515625" style="4" customWidth="1"/>
    <col min="4867" max="4867" width="15.28515625" style="4" customWidth="1"/>
    <col min="4868" max="4868" width="14.42578125" style="4" customWidth="1"/>
    <col min="4869" max="4869" width="13.42578125" style="4" customWidth="1"/>
    <col min="4870" max="4870" width="12.7109375" style="4" customWidth="1"/>
    <col min="4871" max="4871" width="14" style="4" customWidth="1"/>
    <col min="4872" max="4872" width="15.7109375" style="4" customWidth="1"/>
    <col min="4873" max="4873" width="11.7109375" style="4" customWidth="1"/>
    <col min="4874" max="4874" width="10.7109375" style="4" customWidth="1"/>
    <col min="4875" max="4875" width="13.7109375" style="4" bestFit="1" customWidth="1"/>
    <col min="4876" max="4876" width="13.5703125" style="4" customWidth="1"/>
    <col min="4877" max="4877" width="17.7109375" style="4" customWidth="1"/>
    <col min="4878" max="5119" width="8.5703125" style="4"/>
    <col min="5120" max="5120" width="5.5703125" style="4" customWidth="1"/>
    <col min="5121" max="5121" width="13.28515625" style="4" bestFit="1" customWidth="1"/>
    <col min="5122" max="5122" width="16.28515625" style="4" customWidth="1"/>
    <col min="5123" max="5123" width="15.28515625" style="4" customWidth="1"/>
    <col min="5124" max="5124" width="14.42578125" style="4" customWidth="1"/>
    <col min="5125" max="5125" width="13.42578125" style="4" customWidth="1"/>
    <col min="5126" max="5126" width="12.7109375" style="4" customWidth="1"/>
    <col min="5127" max="5127" width="14" style="4" customWidth="1"/>
    <col min="5128" max="5128" width="15.7109375" style="4" customWidth="1"/>
    <col min="5129" max="5129" width="11.7109375" style="4" customWidth="1"/>
    <col min="5130" max="5130" width="10.7109375" style="4" customWidth="1"/>
    <col min="5131" max="5131" width="13.7109375" style="4" bestFit="1" customWidth="1"/>
    <col min="5132" max="5132" width="13.5703125" style="4" customWidth="1"/>
    <col min="5133" max="5133" width="17.7109375" style="4" customWidth="1"/>
    <col min="5134" max="5375" width="8.5703125" style="4"/>
    <col min="5376" max="5376" width="5.5703125" style="4" customWidth="1"/>
    <col min="5377" max="5377" width="13.28515625" style="4" bestFit="1" customWidth="1"/>
    <col min="5378" max="5378" width="16.28515625" style="4" customWidth="1"/>
    <col min="5379" max="5379" width="15.28515625" style="4" customWidth="1"/>
    <col min="5380" max="5380" width="14.42578125" style="4" customWidth="1"/>
    <col min="5381" max="5381" width="13.42578125" style="4" customWidth="1"/>
    <col min="5382" max="5382" width="12.7109375" style="4" customWidth="1"/>
    <col min="5383" max="5383" width="14" style="4" customWidth="1"/>
    <col min="5384" max="5384" width="15.7109375" style="4" customWidth="1"/>
    <col min="5385" max="5385" width="11.7109375" style="4" customWidth="1"/>
    <col min="5386" max="5386" width="10.7109375" style="4" customWidth="1"/>
    <col min="5387" max="5387" width="13.7109375" style="4" bestFit="1" customWidth="1"/>
    <col min="5388" max="5388" width="13.5703125" style="4" customWidth="1"/>
    <col min="5389" max="5389" width="17.7109375" style="4" customWidth="1"/>
    <col min="5390" max="5631" width="8.5703125" style="4"/>
    <col min="5632" max="5632" width="5.5703125" style="4" customWidth="1"/>
    <col min="5633" max="5633" width="13.28515625" style="4" bestFit="1" customWidth="1"/>
    <col min="5634" max="5634" width="16.28515625" style="4" customWidth="1"/>
    <col min="5635" max="5635" width="15.28515625" style="4" customWidth="1"/>
    <col min="5636" max="5636" width="14.42578125" style="4" customWidth="1"/>
    <col min="5637" max="5637" width="13.42578125" style="4" customWidth="1"/>
    <col min="5638" max="5638" width="12.7109375" style="4" customWidth="1"/>
    <col min="5639" max="5639" width="14" style="4" customWidth="1"/>
    <col min="5640" max="5640" width="15.7109375" style="4" customWidth="1"/>
    <col min="5641" max="5641" width="11.7109375" style="4" customWidth="1"/>
    <col min="5642" max="5642" width="10.7109375" style="4" customWidth="1"/>
    <col min="5643" max="5643" width="13.7109375" style="4" bestFit="1" customWidth="1"/>
    <col min="5644" max="5644" width="13.5703125" style="4" customWidth="1"/>
    <col min="5645" max="5645" width="17.7109375" style="4" customWidth="1"/>
    <col min="5646" max="5887" width="8.5703125" style="4"/>
    <col min="5888" max="5888" width="5.5703125" style="4" customWidth="1"/>
    <col min="5889" max="5889" width="13.28515625" style="4" bestFit="1" customWidth="1"/>
    <col min="5890" max="5890" width="16.28515625" style="4" customWidth="1"/>
    <col min="5891" max="5891" width="15.28515625" style="4" customWidth="1"/>
    <col min="5892" max="5892" width="14.42578125" style="4" customWidth="1"/>
    <col min="5893" max="5893" width="13.42578125" style="4" customWidth="1"/>
    <col min="5894" max="5894" width="12.7109375" style="4" customWidth="1"/>
    <col min="5895" max="5895" width="14" style="4" customWidth="1"/>
    <col min="5896" max="5896" width="15.7109375" style="4" customWidth="1"/>
    <col min="5897" max="5897" width="11.7109375" style="4" customWidth="1"/>
    <col min="5898" max="5898" width="10.7109375" style="4" customWidth="1"/>
    <col min="5899" max="5899" width="13.7109375" style="4" bestFit="1" customWidth="1"/>
    <col min="5900" max="5900" width="13.5703125" style="4" customWidth="1"/>
    <col min="5901" max="5901" width="17.7109375" style="4" customWidth="1"/>
    <col min="5902" max="6143" width="8.5703125" style="4"/>
    <col min="6144" max="6144" width="5.5703125" style="4" customWidth="1"/>
    <col min="6145" max="6145" width="13.28515625" style="4" bestFit="1" customWidth="1"/>
    <col min="6146" max="6146" width="16.28515625" style="4" customWidth="1"/>
    <col min="6147" max="6147" width="15.28515625" style="4" customWidth="1"/>
    <col min="6148" max="6148" width="14.42578125" style="4" customWidth="1"/>
    <col min="6149" max="6149" width="13.42578125" style="4" customWidth="1"/>
    <col min="6150" max="6150" width="12.7109375" style="4" customWidth="1"/>
    <col min="6151" max="6151" width="14" style="4" customWidth="1"/>
    <col min="6152" max="6152" width="15.7109375" style="4" customWidth="1"/>
    <col min="6153" max="6153" width="11.7109375" style="4" customWidth="1"/>
    <col min="6154" max="6154" width="10.7109375" style="4" customWidth="1"/>
    <col min="6155" max="6155" width="13.7109375" style="4" bestFit="1" customWidth="1"/>
    <col min="6156" max="6156" width="13.5703125" style="4" customWidth="1"/>
    <col min="6157" max="6157" width="17.7109375" style="4" customWidth="1"/>
    <col min="6158" max="6399" width="8.5703125" style="4"/>
    <col min="6400" max="6400" width="5.5703125" style="4" customWidth="1"/>
    <col min="6401" max="6401" width="13.28515625" style="4" bestFit="1" customWidth="1"/>
    <col min="6402" max="6402" width="16.28515625" style="4" customWidth="1"/>
    <col min="6403" max="6403" width="15.28515625" style="4" customWidth="1"/>
    <col min="6404" max="6404" width="14.42578125" style="4" customWidth="1"/>
    <col min="6405" max="6405" width="13.42578125" style="4" customWidth="1"/>
    <col min="6406" max="6406" width="12.7109375" style="4" customWidth="1"/>
    <col min="6407" max="6407" width="14" style="4" customWidth="1"/>
    <col min="6408" max="6408" width="15.7109375" style="4" customWidth="1"/>
    <col min="6409" max="6409" width="11.7109375" style="4" customWidth="1"/>
    <col min="6410" max="6410" width="10.7109375" style="4" customWidth="1"/>
    <col min="6411" max="6411" width="13.7109375" style="4" bestFit="1" customWidth="1"/>
    <col min="6412" max="6412" width="13.5703125" style="4" customWidth="1"/>
    <col min="6413" max="6413" width="17.7109375" style="4" customWidth="1"/>
    <col min="6414" max="6655" width="8.5703125" style="4"/>
    <col min="6656" max="6656" width="5.5703125" style="4" customWidth="1"/>
    <col min="6657" max="6657" width="13.28515625" style="4" bestFit="1" customWidth="1"/>
    <col min="6658" max="6658" width="16.28515625" style="4" customWidth="1"/>
    <col min="6659" max="6659" width="15.28515625" style="4" customWidth="1"/>
    <col min="6660" max="6660" width="14.42578125" style="4" customWidth="1"/>
    <col min="6661" max="6661" width="13.42578125" style="4" customWidth="1"/>
    <col min="6662" max="6662" width="12.7109375" style="4" customWidth="1"/>
    <col min="6663" max="6663" width="14" style="4" customWidth="1"/>
    <col min="6664" max="6664" width="15.7109375" style="4" customWidth="1"/>
    <col min="6665" max="6665" width="11.7109375" style="4" customWidth="1"/>
    <col min="6666" max="6666" width="10.7109375" style="4" customWidth="1"/>
    <col min="6667" max="6667" width="13.7109375" style="4" bestFit="1" customWidth="1"/>
    <col min="6668" max="6668" width="13.5703125" style="4" customWidth="1"/>
    <col min="6669" max="6669" width="17.7109375" style="4" customWidth="1"/>
    <col min="6670" max="6911" width="8.5703125" style="4"/>
    <col min="6912" max="6912" width="5.5703125" style="4" customWidth="1"/>
    <col min="6913" max="6913" width="13.28515625" style="4" bestFit="1" customWidth="1"/>
    <col min="6914" max="6914" width="16.28515625" style="4" customWidth="1"/>
    <col min="6915" max="6915" width="15.28515625" style="4" customWidth="1"/>
    <col min="6916" max="6916" width="14.42578125" style="4" customWidth="1"/>
    <col min="6917" max="6917" width="13.42578125" style="4" customWidth="1"/>
    <col min="6918" max="6918" width="12.7109375" style="4" customWidth="1"/>
    <col min="6919" max="6919" width="14" style="4" customWidth="1"/>
    <col min="6920" max="6920" width="15.7109375" style="4" customWidth="1"/>
    <col min="6921" max="6921" width="11.7109375" style="4" customWidth="1"/>
    <col min="6922" max="6922" width="10.7109375" style="4" customWidth="1"/>
    <col min="6923" max="6923" width="13.7109375" style="4" bestFit="1" customWidth="1"/>
    <col min="6924" max="6924" width="13.5703125" style="4" customWidth="1"/>
    <col min="6925" max="6925" width="17.7109375" style="4" customWidth="1"/>
    <col min="6926" max="7167" width="8.5703125" style="4"/>
    <col min="7168" max="7168" width="5.5703125" style="4" customWidth="1"/>
    <col min="7169" max="7169" width="13.28515625" style="4" bestFit="1" customWidth="1"/>
    <col min="7170" max="7170" width="16.28515625" style="4" customWidth="1"/>
    <col min="7171" max="7171" width="15.28515625" style="4" customWidth="1"/>
    <col min="7172" max="7172" width="14.42578125" style="4" customWidth="1"/>
    <col min="7173" max="7173" width="13.42578125" style="4" customWidth="1"/>
    <col min="7174" max="7174" width="12.7109375" style="4" customWidth="1"/>
    <col min="7175" max="7175" width="14" style="4" customWidth="1"/>
    <col min="7176" max="7176" width="15.7109375" style="4" customWidth="1"/>
    <col min="7177" max="7177" width="11.7109375" style="4" customWidth="1"/>
    <col min="7178" max="7178" width="10.7109375" style="4" customWidth="1"/>
    <col min="7179" max="7179" width="13.7109375" style="4" bestFit="1" customWidth="1"/>
    <col min="7180" max="7180" width="13.5703125" style="4" customWidth="1"/>
    <col min="7181" max="7181" width="17.7109375" style="4" customWidth="1"/>
    <col min="7182" max="7423" width="8.5703125" style="4"/>
    <col min="7424" max="7424" width="5.5703125" style="4" customWidth="1"/>
    <col min="7425" max="7425" width="13.28515625" style="4" bestFit="1" customWidth="1"/>
    <col min="7426" max="7426" width="16.28515625" style="4" customWidth="1"/>
    <col min="7427" max="7427" width="15.28515625" style="4" customWidth="1"/>
    <col min="7428" max="7428" width="14.42578125" style="4" customWidth="1"/>
    <col min="7429" max="7429" width="13.42578125" style="4" customWidth="1"/>
    <col min="7430" max="7430" width="12.7109375" style="4" customWidth="1"/>
    <col min="7431" max="7431" width="14" style="4" customWidth="1"/>
    <col min="7432" max="7432" width="15.7109375" style="4" customWidth="1"/>
    <col min="7433" max="7433" width="11.7109375" style="4" customWidth="1"/>
    <col min="7434" max="7434" width="10.7109375" style="4" customWidth="1"/>
    <col min="7435" max="7435" width="13.7109375" style="4" bestFit="1" customWidth="1"/>
    <col min="7436" max="7436" width="13.5703125" style="4" customWidth="1"/>
    <col min="7437" max="7437" width="17.7109375" style="4" customWidth="1"/>
    <col min="7438" max="7679" width="8.5703125" style="4"/>
    <col min="7680" max="7680" width="5.5703125" style="4" customWidth="1"/>
    <col min="7681" max="7681" width="13.28515625" style="4" bestFit="1" customWidth="1"/>
    <col min="7682" max="7682" width="16.28515625" style="4" customWidth="1"/>
    <col min="7683" max="7683" width="15.28515625" style="4" customWidth="1"/>
    <col min="7684" max="7684" width="14.42578125" style="4" customWidth="1"/>
    <col min="7685" max="7685" width="13.42578125" style="4" customWidth="1"/>
    <col min="7686" max="7686" width="12.7109375" style="4" customWidth="1"/>
    <col min="7687" max="7687" width="14" style="4" customWidth="1"/>
    <col min="7688" max="7688" width="15.7109375" style="4" customWidth="1"/>
    <col min="7689" max="7689" width="11.7109375" style="4" customWidth="1"/>
    <col min="7690" max="7690" width="10.7109375" style="4" customWidth="1"/>
    <col min="7691" max="7691" width="13.7109375" style="4" bestFit="1" customWidth="1"/>
    <col min="7692" max="7692" width="13.5703125" style="4" customWidth="1"/>
    <col min="7693" max="7693" width="17.7109375" style="4" customWidth="1"/>
    <col min="7694" max="7935" width="8.5703125" style="4"/>
    <col min="7936" max="7936" width="5.5703125" style="4" customWidth="1"/>
    <col min="7937" max="7937" width="13.28515625" style="4" bestFit="1" customWidth="1"/>
    <col min="7938" max="7938" width="16.28515625" style="4" customWidth="1"/>
    <col min="7939" max="7939" width="15.28515625" style="4" customWidth="1"/>
    <col min="7940" max="7940" width="14.42578125" style="4" customWidth="1"/>
    <col min="7941" max="7941" width="13.42578125" style="4" customWidth="1"/>
    <col min="7942" max="7942" width="12.7109375" style="4" customWidth="1"/>
    <col min="7943" max="7943" width="14" style="4" customWidth="1"/>
    <col min="7944" max="7944" width="15.7109375" style="4" customWidth="1"/>
    <col min="7945" max="7945" width="11.7109375" style="4" customWidth="1"/>
    <col min="7946" max="7946" width="10.7109375" style="4" customWidth="1"/>
    <col min="7947" max="7947" width="13.7109375" style="4" bestFit="1" customWidth="1"/>
    <col min="7948" max="7948" width="13.5703125" style="4" customWidth="1"/>
    <col min="7949" max="7949" width="17.7109375" style="4" customWidth="1"/>
    <col min="7950" max="8191" width="8.5703125" style="4"/>
    <col min="8192" max="8192" width="5.5703125" style="4" customWidth="1"/>
    <col min="8193" max="8193" width="13.28515625" style="4" bestFit="1" customWidth="1"/>
    <col min="8194" max="8194" width="16.28515625" style="4" customWidth="1"/>
    <col min="8195" max="8195" width="15.28515625" style="4" customWidth="1"/>
    <col min="8196" max="8196" width="14.42578125" style="4" customWidth="1"/>
    <col min="8197" max="8197" width="13.42578125" style="4" customWidth="1"/>
    <col min="8198" max="8198" width="12.7109375" style="4" customWidth="1"/>
    <col min="8199" max="8199" width="14" style="4" customWidth="1"/>
    <col min="8200" max="8200" width="15.7109375" style="4" customWidth="1"/>
    <col min="8201" max="8201" width="11.7109375" style="4" customWidth="1"/>
    <col min="8202" max="8202" width="10.7109375" style="4" customWidth="1"/>
    <col min="8203" max="8203" width="13.7109375" style="4" bestFit="1" customWidth="1"/>
    <col min="8204" max="8204" width="13.5703125" style="4" customWidth="1"/>
    <col min="8205" max="8205" width="17.7109375" style="4" customWidth="1"/>
    <col min="8206" max="8447" width="8.5703125" style="4"/>
    <col min="8448" max="8448" width="5.5703125" style="4" customWidth="1"/>
    <col min="8449" max="8449" width="13.28515625" style="4" bestFit="1" customWidth="1"/>
    <col min="8450" max="8450" width="16.28515625" style="4" customWidth="1"/>
    <col min="8451" max="8451" width="15.28515625" style="4" customWidth="1"/>
    <col min="8452" max="8452" width="14.42578125" style="4" customWidth="1"/>
    <col min="8453" max="8453" width="13.42578125" style="4" customWidth="1"/>
    <col min="8454" max="8454" width="12.7109375" style="4" customWidth="1"/>
    <col min="8455" max="8455" width="14" style="4" customWidth="1"/>
    <col min="8456" max="8456" width="15.7109375" style="4" customWidth="1"/>
    <col min="8457" max="8457" width="11.7109375" style="4" customWidth="1"/>
    <col min="8458" max="8458" width="10.7109375" style="4" customWidth="1"/>
    <col min="8459" max="8459" width="13.7109375" style="4" bestFit="1" customWidth="1"/>
    <col min="8460" max="8460" width="13.5703125" style="4" customWidth="1"/>
    <col min="8461" max="8461" width="17.7109375" style="4" customWidth="1"/>
    <col min="8462" max="8703" width="8.5703125" style="4"/>
    <col min="8704" max="8704" width="5.5703125" style="4" customWidth="1"/>
    <col min="8705" max="8705" width="13.28515625" style="4" bestFit="1" customWidth="1"/>
    <col min="8706" max="8706" width="16.28515625" style="4" customWidth="1"/>
    <col min="8707" max="8707" width="15.28515625" style="4" customWidth="1"/>
    <col min="8708" max="8708" width="14.42578125" style="4" customWidth="1"/>
    <col min="8709" max="8709" width="13.42578125" style="4" customWidth="1"/>
    <col min="8710" max="8710" width="12.7109375" style="4" customWidth="1"/>
    <col min="8711" max="8711" width="14" style="4" customWidth="1"/>
    <col min="8712" max="8712" width="15.7109375" style="4" customWidth="1"/>
    <col min="8713" max="8713" width="11.7109375" style="4" customWidth="1"/>
    <col min="8714" max="8714" width="10.7109375" style="4" customWidth="1"/>
    <col min="8715" max="8715" width="13.7109375" style="4" bestFit="1" customWidth="1"/>
    <col min="8716" max="8716" width="13.5703125" style="4" customWidth="1"/>
    <col min="8717" max="8717" width="17.7109375" style="4" customWidth="1"/>
    <col min="8718" max="8959" width="8.5703125" style="4"/>
    <col min="8960" max="8960" width="5.5703125" style="4" customWidth="1"/>
    <col min="8961" max="8961" width="13.28515625" style="4" bestFit="1" customWidth="1"/>
    <col min="8962" max="8962" width="16.28515625" style="4" customWidth="1"/>
    <col min="8963" max="8963" width="15.28515625" style="4" customWidth="1"/>
    <col min="8964" max="8964" width="14.42578125" style="4" customWidth="1"/>
    <col min="8965" max="8965" width="13.42578125" style="4" customWidth="1"/>
    <col min="8966" max="8966" width="12.7109375" style="4" customWidth="1"/>
    <col min="8967" max="8967" width="14" style="4" customWidth="1"/>
    <col min="8968" max="8968" width="15.7109375" style="4" customWidth="1"/>
    <col min="8969" max="8969" width="11.7109375" style="4" customWidth="1"/>
    <col min="8970" max="8970" width="10.7109375" style="4" customWidth="1"/>
    <col min="8971" max="8971" width="13.7109375" style="4" bestFit="1" customWidth="1"/>
    <col min="8972" max="8972" width="13.5703125" style="4" customWidth="1"/>
    <col min="8973" max="8973" width="17.7109375" style="4" customWidth="1"/>
    <col min="8974" max="9215" width="8.5703125" style="4"/>
    <col min="9216" max="9216" width="5.5703125" style="4" customWidth="1"/>
    <col min="9217" max="9217" width="13.28515625" style="4" bestFit="1" customWidth="1"/>
    <col min="9218" max="9218" width="16.28515625" style="4" customWidth="1"/>
    <col min="9219" max="9219" width="15.28515625" style="4" customWidth="1"/>
    <col min="9220" max="9220" width="14.42578125" style="4" customWidth="1"/>
    <col min="9221" max="9221" width="13.42578125" style="4" customWidth="1"/>
    <col min="9222" max="9222" width="12.7109375" style="4" customWidth="1"/>
    <col min="9223" max="9223" width="14" style="4" customWidth="1"/>
    <col min="9224" max="9224" width="15.7109375" style="4" customWidth="1"/>
    <col min="9225" max="9225" width="11.7109375" style="4" customWidth="1"/>
    <col min="9226" max="9226" width="10.7109375" style="4" customWidth="1"/>
    <col min="9227" max="9227" width="13.7109375" style="4" bestFit="1" customWidth="1"/>
    <col min="9228" max="9228" width="13.5703125" style="4" customWidth="1"/>
    <col min="9229" max="9229" width="17.7109375" style="4" customWidth="1"/>
    <col min="9230" max="9471" width="8.5703125" style="4"/>
    <col min="9472" max="9472" width="5.5703125" style="4" customWidth="1"/>
    <col min="9473" max="9473" width="13.28515625" style="4" bestFit="1" customWidth="1"/>
    <col min="9474" max="9474" width="16.28515625" style="4" customWidth="1"/>
    <col min="9475" max="9475" width="15.28515625" style="4" customWidth="1"/>
    <col min="9476" max="9476" width="14.42578125" style="4" customWidth="1"/>
    <col min="9477" max="9477" width="13.42578125" style="4" customWidth="1"/>
    <col min="9478" max="9478" width="12.7109375" style="4" customWidth="1"/>
    <col min="9479" max="9479" width="14" style="4" customWidth="1"/>
    <col min="9480" max="9480" width="15.7109375" style="4" customWidth="1"/>
    <col min="9481" max="9481" width="11.7109375" style="4" customWidth="1"/>
    <col min="9482" max="9482" width="10.7109375" style="4" customWidth="1"/>
    <col min="9483" max="9483" width="13.7109375" style="4" bestFit="1" customWidth="1"/>
    <col min="9484" max="9484" width="13.5703125" style="4" customWidth="1"/>
    <col min="9485" max="9485" width="17.7109375" style="4" customWidth="1"/>
    <col min="9486" max="9727" width="8.5703125" style="4"/>
    <col min="9728" max="9728" width="5.5703125" style="4" customWidth="1"/>
    <col min="9729" max="9729" width="13.28515625" style="4" bestFit="1" customWidth="1"/>
    <col min="9730" max="9730" width="16.28515625" style="4" customWidth="1"/>
    <col min="9731" max="9731" width="15.28515625" style="4" customWidth="1"/>
    <col min="9732" max="9732" width="14.42578125" style="4" customWidth="1"/>
    <col min="9733" max="9733" width="13.42578125" style="4" customWidth="1"/>
    <col min="9734" max="9734" width="12.7109375" style="4" customWidth="1"/>
    <col min="9735" max="9735" width="14" style="4" customWidth="1"/>
    <col min="9736" max="9736" width="15.7109375" style="4" customWidth="1"/>
    <col min="9737" max="9737" width="11.7109375" style="4" customWidth="1"/>
    <col min="9738" max="9738" width="10.7109375" style="4" customWidth="1"/>
    <col min="9739" max="9739" width="13.7109375" style="4" bestFit="1" customWidth="1"/>
    <col min="9740" max="9740" width="13.5703125" style="4" customWidth="1"/>
    <col min="9741" max="9741" width="17.7109375" style="4" customWidth="1"/>
    <col min="9742" max="9983" width="8.5703125" style="4"/>
    <col min="9984" max="9984" width="5.5703125" style="4" customWidth="1"/>
    <col min="9985" max="9985" width="13.28515625" style="4" bestFit="1" customWidth="1"/>
    <col min="9986" max="9986" width="16.28515625" style="4" customWidth="1"/>
    <col min="9987" max="9987" width="15.28515625" style="4" customWidth="1"/>
    <col min="9988" max="9988" width="14.42578125" style="4" customWidth="1"/>
    <col min="9989" max="9989" width="13.42578125" style="4" customWidth="1"/>
    <col min="9990" max="9990" width="12.7109375" style="4" customWidth="1"/>
    <col min="9991" max="9991" width="14" style="4" customWidth="1"/>
    <col min="9992" max="9992" width="15.7109375" style="4" customWidth="1"/>
    <col min="9993" max="9993" width="11.7109375" style="4" customWidth="1"/>
    <col min="9994" max="9994" width="10.7109375" style="4" customWidth="1"/>
    <col min="9995" max="9995" width="13.7109375" style="4" bestFit="1" customWidth="1"/>
    <col min="9996" max="9996" width="13.5703125" style="4" customWidth="1"/>
    <col min="9997" max="9997" width="17.7109375" style="4" customWidth="1"/>
    <col min="9998" max="10239" width="8.5703125" style="4"/>
    <col min="10240" max="10240" width="5.5703125" style="4" customWidth="1"/>
    <col min="10241" max="10241" width="13.28515625" style="4" bestFit="1" customWidth="1"/>
    <col min="10242" max="10242" width="16.28515625" style="4" customWidth="1"/>
    <col min="10243" max="10243" width="15.28515625" style="4" customWidth="1"/>
    <col min="10244" max="10244" width="14.42578125" style="4" customWidth="1"/>
    <col min="10245" max="10245" width="13.42578125" style="4" customWidth="1"/>
    <col min="10246" max="10246" width="12.7109375" style="4" customWidth="1"/>
    <col min="10247" max="10247" width="14" style="4" customWidth="1"/>
    <col min="10248" max="10248" width="15.7109375" style="4" customWidth="1"/>
    <col min="10249" max="10249" width="11.7109375" style="4" customWidth="1"/>
    <col min="10250" max="10250" width="10.7109375" style="4" customWidth="1"/>
    <col min="10251" max="10251" width="13.7109375" style="4" bestFit="1" customWidth="1"/>
    <col min="10252" max="10252" width="13.5703125" style="4" customWidth="1"/>
    <col min="10253" max="10253" width="17.7109375" style="4" customWidth="1"/>
    <col min="10254" max="10495" width="8.5703125" style="4"/>
    <col min="10496" max="10496" width="5.5703125" style="4" customWidth="1"/>
    <col min="10497" max="10497" width="13.28515625" style="4" bestFit="1" customWidth="1"/>
    <col min="10498" max="10498" width="16.28515625" style="4" customWidth="1"/>
    <col min="10499" max="10499" width="15.28515625" style="4" customWidth="1"/>
    <col min="10500" max="10500" width="14.42578125" style="4" customWidth="1"/>
    <col min="10501" max="10501" width="13.42578125" style="4" customWidth="1"/>
    <col min="10502" max="10502" width="12.7109375" style="4" customWidth="1"/>
    <col min="10503" max="10503" width="14" style="4" customWidth="1"/>
    <col min="10504" max="10504" width="15.7109375" style="4" customWidth="1"/>
    <col min="10505" max="10505" width="11.7109375" style="4" customWidth="1"/>
    <col min="10506" max="10506" width="10.7109375" style="4" customWidth="1"/>
    <col min="10507" max="10507" width="13.7109375" style="4" bestFit="1" customWidth="1"/>
    <col min="10508" max="10508" width="13.5703125" style="4" customWidth="1"/>
    <col min="10509" max="10509" width="17.7109375" style="4" customWidth="1"/>
    <col min="10510" max="10751" width="8.5703125" style="4"/>
    <col min="10752" max="10752" width="5.5703125" style="4" customWidth="1"/>
    <col min="10753" max="10753" width="13.28515625" style="4" bestFit="1" customWidth="1"/>
    <col min="10754" max="10754" width="16.28515625" style="4" customWidth="1"/>
    <col min="10755" max="10755" width="15.28515625" style="4" customWidth="1"/>
    <col min="10756" max="10756" width="14.42578125" style="4" customWidth="1"/>
    <col min="10757" max="10757" width="13.42578125" style="4" customWidth="1"/>
    <col min="10758" max="10758" width="12.7109375" style="4" customWidth="1"/>
    <col min="10759" max="10759" width="14" style="4" customWidth="1"/>
    <col min="10760" max="10760" width="15.7109375" style="4" customWidth="1"/>
    <col min="10761" max="10761" width="11.7109375" style="4" customWidth="1"/>
    <col min="10762" max="10762" width="10.7109375" style="4" customWidth="1"/>
    <col min="10763" max="10763" width="13.7109375" style="4" bestFit="1" customWidth="1"/>
    <col min="10764" max="10764" width="13.5703125" style="4" customWidth="1"/>
    <col min="10765" max="10765" width="17.7109375" style="4" customWidth="1"/>
    <col min="10766" max="11007" width="8.5703125" style="4"/>
    <col min="11008" max="11008" width="5.5703125" style="4" customWidth="1"/>
    <col min="11009" max="11009" width="13.28515625" style="4" bestFit="1" customWidth="1"/>
    <col min="11010" max="11010" width="16.28515625" style="4" customWidth="1"/>
    <col min="11011" max="11011" width="15.28515625" style="4" customWidth="1"/>
    <col min="11012" max="11012" width="14.42578125" style="4" customWidth="1"/>
    <col min="11013" max="11013" width="13.42578125" style="4" customWidth="1"/>
    <col min="11014" max="11014" width="12.7109375" style="4" customWidth="1"/>
    <col min="11015" max="11015" width="14" style="4" customWidth="1"/>
    <col min="11016" max="11016" width="15.7109375" style="4" customWidth="1"/>
    <col min="11017" max="11017" width="11.7109375" style="4" customWidth="1"/>
    <col min="11018" max="11018" width="10.7109375" style="4" customWidth="1"/>
    <col min="11019" max="11019" width="13.7109375" style="4" bestFit="1" customWidth="1"/>
    <col min="11020" max="11020" width="13.5703125" style="4" customWidth="1"/>
    <col min="11021" max="11021" width="17.7109375" style="4" customWidth="1"/>
    <col min="11022" max="11263" width="8.5703125" style="4"/>
    <col min="11264" max="11264" width="5.5703125" style="4" customWidth="1"/>
    <col min="11265" max="11265" width="13.28515625" style="4" bestFit="1" customWidth="1"/>
    <col min="11266" max="11266" width="16.28515625" style="4" customWidth="1"/>
    <col min="11267" max="11267" width="15.28515625" style="4" customWidth="1"/>
    <col min="11268" max="11268" width="14.42578125" style="4" customWidth="1"/>
    <col min="11269" max="11269" width="13.42578125" style="4" customWidth="1"/>
    <col min="11270" max="11270" width="12.7109375" style="4" customWidth="1"/>
    <col min="11271" max="11271" width="14" style="4" customWidth="1"/>
    <col min="11272" max="11272" width="15.7109375" style="4" customWidth="1"/>
    <col min="11273" max="11273" width="11.7109375" style="4" customWidth="1"/>
    <col min="11274" max="11274" width="10.7109375" style="4" customWidth="1"/>
    <col min="11275" max="11275" width="13.7109375" style="4" bestFit="1" customWidth="1"/>
    <col min="11276" max="11276" width="13.5703125" style="4" customWidth="1"/>
    <col min="11277" max="11277" width="17.7109375" style="4" customWidth="1"/>
    <col min="11278" max="11519" width="8.5703125" style="4"/>
    <col min="11520" max="11520" width="5.5703125" style="4" customWidth="1"/>
    <col min="11521" max="11521" width="13.28515625" style="4" bestFit="1" customWidth="1"/>
    <col min="11522" max="11522" width="16.28515625" style="4" customWidth="1"/>
    <col min="11523" max="11523" width="15.28515625" style="4" customWidth="1"/>
    <col min="11524" max="11524" width="14.42578125" style="4" customWidth="1"/>
    <col min="11525" max="11525" width="13.42578125" style="4" customWidth="1"/>
    <col min="11526" max="11526" width="12.7109375" style="4" customWidth="1"/>
    <col min="11527" max="11527" width="14" style="4" customWidth="1"/>
    <col min="11528" max="11528" width="15.7109375" style="4" customWidth="1"/>
    <col min="11529" max="11529" width="11.7109375" style="4" customWidth="1"/>
    <col min="11530" max="11530" width="10.7109375" style="4" customWidth="1"/>
    <col min="11531" max="11531" width="13.7109375" style="4" bestFit="1" customWidth="1"/>
    <col min="11532" max="11532" width="13.5703125" style="4" customWidth="1"/>
    <col min="11533" max="11533" width="17.7109375" style="4" customWidth="1"/>
    <col min="11534" max="11775" width="8.5703125" style="4"/>
    <col min="11776" max="11776" width="5.5703125" style="4" customWidth="1"/>
    <col min="11777" max="11777" width="13.28515625" style="4" bestFit="1" customWidth="1"/>
    <col min="11778" max="11778" width="16.28515625" style="4" customWidth="1"/>
    <col min="11779" max="11779" width="15.28515625" style="4" customWidth="1"/>
    <col min="11780" max="11780" width="14.42578125" style="4" customWidth="1"/>
    <col min="11781" max="11781" width="13.42578125" style="4" customWidth="1"/>
    <col min="11782" max="11782" width="12.7109375" style="4" customWidth="1"/>
    <col min="11783" max="11783" width="14" style="4" customWidth="1"/>
    <col min="11784" max="11784" width="15.7109375" style="4" customWidth="1"/>
    <col min="11785" max="11785" width="11.7109375" style="4" customWidth="1"/>
    <col min="11786" max="11786" width="10.7109375" style="4" customWidth="1"/>
    <col min="11787" max="11787" width="13.7109375" style="4" bestFit="1" customWidth="1"/>
    <col min="11788" max="11788" width="13.5703125" style="4" customWidth="1"/>
    <col min="11789" max="11789" width="17.7109375" style="4" customWidth="1"/>
    <col min="11790" max="12031" width="8.5703125" style="4"/>
    <col min="12032" max="12032" width="5.5703125" style="4" customWidth="1"/>
    <col min="12033" max="12033" width="13.28515625" style="4" bestFit="1" customWidth="1"/>
    <col min="12034" max="12034" width="16.28515625" style="4" customWidth="1"/>
    <col min="12035" max="12035" width="15.28515625" style="4" customWidth="1"/>
    <col min="12036" max="12036" width="14.42578125" style="4" customWidth="1"/>
    <col min="12037" max="12037" width="13.42578125" style="4" customWidth="1"/>
    <col min="12038" max="12038" width="12.7109375" style="4" customWidth="1"/>
    <col min="12039" max="12039" width="14" style="4" customWidth="1"/>
    <col min="12040" max="12040" width="15.7109375" style="4" customWidth="1"/>
    <col min="12041" max="12041" width="11.7109375" style="4" customWidth="1"/>
    <col min="12042" max="12042" width="10.7109375" style="4" customWidth="1"/>
    <col min="12043" max="12043" width="13.7109375" style="4" bestFit="1" customWidth="1"/>
    <col min="12044" max="12044" width="13.5703125" style="4" customWidth="1"/>
    <col min="12045" max="12045" width="17.7109375" style="4" customWidth="1"/>
    <col min="12046" max="12287" width="8.5703125" style="4"/>
    <col min="12288" max="12288" width="5.5703125" style="4" customWidth="1"/>
    <col min="12289" max="12289" width="13.28515625" style="4" bestFit="1" customWidth="1"/>
    <col min="12290" max="12290" width="16.28515625" style="4" customWidth="1"/>
    <col min="12291" max="12291" width="15.28515625" style="4" customWidth="1"/>
    <col min="12292" max="12292" width="14.42578125" style="4" customWidth="1"/>
    <col min="12293" max="12293" width="13.42578125" style="4" customWidth="1"/>
    <col min="12294" max="12294" width="12.7109375" style="4" customWidth="1"/>
    <col min="12295" max="12295" width="14" style="4" customWidth="1"/>
    <col min="12296" max="12296" width="15.7109375" style="4" customWidth="1"/>
    <col min="12297" max="12297" width="11.7109375" style="4" customWidth="1"/>
    <col min="12298" max="12298" width="10.7109375" style="4" customWidth="1"/>
    <col min="12299" max="12299" width="13.7109375" style="4" bestFit="1" customWidth="1"/>
    <col min="12300" max="12300" width="13.5703125" style="4" customWidth="1"/>
    <col min="12301" max="12301" width="17.7109375" style="4" customWidth="1"/>
    <col min="12302" max="12543" width="8.5703125" style="4"/>
    <col min="12544" max="12544" width="5.5703125" style="4" customWidth="1"/>
    <col min="12545" max="12545" width="13.28515625" style="4" bestFit="1" customWidth="1"/>
    <col min="12546" max="12546" width="16.28515625" style="4" customWidth="1"/>
    <col min="12547" max="12547" width="15.28515625" style="4" customWidth="1"/>
    <col min="12548" max="12548" width="14.42578125" style="4" customWidth="1"/>
    <col min="12549" max="12549" width="13.42578125" style="4" customWidth="1"/>
    <col min="12550" max="12550" width="12.7109375" style="4" customWidth="1"/>
    <col min="12551" max="12551" width="14" style="4" customWidth="1"/>
    <col min="12552" max="12552" width="15.7109375" style="4" customWidth="1"/>
    <col min="12553" max="12553" width="11.7109375" style="4" customWidth="1"/>
    <col min="12554" max="12554" width="10.7109375" style="4" customWidth="1"/>
    <col min="12555" max="12555" width="13.7109375" style="4" bestFit="1" customWidth="1"/>
    <col min="12556" max="12556" width="13.5703125" style="4" customWidth="1"/>
    <col min="12557" max="12557" width="17.7109375" style="4" customWidth="1"/>
    <col min="12558" max="12799" width="8.5703125" style="4"/>
    <col min="12800" max="12800" width="5.5703125" style="4" customWidth="1"/>
    <col min="12801" max="12801" width="13.28515625" style="4" bestFit="1" customWidth="1"/>
    <col min="12802" max="12802" width="16.28515625" style="4" customWidth="1"/>
    <col min="12803" max="12803" width="15.28515625" style="4" customWidth="1"/>
    <col min="12804" max="12804" width="14.42578125" style="4" customWidth="1"/>
    <col min="12805" max="12805" width="13.42578125" style="4" customWidth="1"/>
    <col min="12806" max="12806" width="12.7109375" style="4" customWidth="1"/>
    <col min="12807" max="12807" width="14" style="4" customWidth="1"/>
    <col min="12808" max="12808" width="15.7109375" style="4" customWidth="1"/>
    <col min="12809" max="12809" width="11.7109375" style="4" customWidth="1"/>
    <col min="12810" max="12810" width="10.7109375" style="4" customWidth="1"/>
    <col min="12811" max="12811" width="13.7109375" style="4" bestFit="1" customWidth="1"/>
    <col min="12812" max="12812" width="13.5703125" style="4" customWidth="1"/>
    <col min="12813" max="12813" width="17.7109375" style="4" customWidth="1"/>
    <col min="12814" max="13055" width="8.5703125" style="4"/>
    <col min="13056" max="13056" width="5.5703125" style="4" customWidth="1"/>
    <col min="13057" max="13057" width="13.28515625" style="4" bestFit="1" customWidth="1"/>
    <col min="13058" max="13058" width="16.28515625" style="4" customWidth="1"/>
    <col min="13059" max="13059" width="15.28515625" style="4" customWidth="1"/>
    <col min="13060" max="13060" width="14.42578125" style="4" customWidth="1"/>
    <col min="13061" max="13061" width="13.42578125" style="4" customWidth="1"/>
    <col min="13062" max="13062" width="12.7109375" style="4" customWidth="1"/>
    <col min="13063" max="13063" width="14" style="4" customWidth="1"/>
    <col min="13064" max="13064" width="15.7109375" style="4" customWidth="1"/>
    <col min="13065" max="13065" width="11.7109375" style="4" customWidth="1"/>
    <col min="13066" max="13066" width="10.7109375" style="4" customWidth="1"/>
    <col min="13067" max="13067" width="13.7109375" style="4" bestFit="1" customWidth="1"/>
    <col min="13068" max="13068" width="13.5703125" style="4" customWidth="1"/>
    <col min="13069" max="13069" width="17.7109375" style="4" customWidth="1"/>
    <col min="13070" max="13311" width="8.5703125" style="4"/>
    <col min="13312" max="13312" width="5.5703125" style="4" customWidth="1"/>
    <col min="13313" max="13313" width="13.28515625" style="4" bestFit="1" customWidth="1"/>
    <col min="13314" max="13314" width="16.28515625" style="4" customWidth="1"/>
    <col min="13315" max="13315" width="15.28515625" style="4" customWidth="1"/>
    <col min="13316" max="13316" width="14.42578125" style="4" customWidth="1"/>
    <col min="13317" max="13317" width="13.42578125" style="4" customWidth="1"/>
    <col min="13318" max="13318" width="12.7109375" style="4" customWidth="1"/>
    <col min="13319" max="13319" width="14" style="4" customWidth="1"/>
    <col min="13320" max="13320" width="15.7109375" style="4" customWidth="1"/>
    <col min="13321" max="13321" width="11.7109375" style="4" customWidth="1"/>
    <col min="13322" max="13322" width="10.7109375" style="4" customWidth="1"/>
    <col min="13323" max="13323" width="13.7109375" style="4" bestFit="1" customWidth="1"/>
    <col min="13324" max="13324" width="13.5703125" style="4" customWidth="1"/>
    <col min="13325" max="13325" width="17.7109375" style="4" customWidth="1"/>
    <col min="13326" max="13567" width="8.5703125" style="4"/>
    <col min="13568" max="13568" width="5.5703125" style="4" customWidth="1"/>
    <col min="13569" max="13569" width="13.28515625" style="4" bestFit="1" customWidth="1"/>
    <col min="13570" max="13570" width="16.28515625" style="4" customWidth="1"/>
    <col min="13571" max="13571" width="15.28515625" style="4" customWidth="1"/>
    <col min="13572" max="13572" width="14.42578125" style="4" customWidth="1"/>
    <col min="13573" max="13573" width="13.42578125" style="4" customWidth="1"/>
    <col min="13574" max="13574" width="12.7109375" style="4" customWidth="1"/>
    <col min="13575" max="13575" width="14" style="4" customWidth="1"/>
    <col min="13576" max="13576" width="15.7109375" style="4" customWidth="1"/>
    <col min="13577" max="13577" width="11.7109375" style="4" customWidth="1"/>
    <col min="13578" max="13578" width="10.7109375" style="4" customWidth="1"/>
    <col min="13579" max="13579" width="13.7109375" style="4" bestFit="1" customWidth="1"/>
    <col min="13580" max="13580" width="13.5703125" style="4" customWidth="1"/>
    <col min="13581" max="13581" width="17.7109375" style="4" customWidth="1"/>
    <col min="13582" max="13823" width="8.5703125" style="4"/>
    <col min="13824" max="13824" width="5.5703125" style="4" customWidth="1"/>
    <col min="13825" max="13825" width="13.28515625" style="4" bestFit="1" customWidth="1"/>
    <col min="13826" max="13826" width="16.28515625" style="4" customWidth="1"/>
    <col min="13827" max="13827" width="15.28515625" style="4" customWidth="1"/>
    <col min="13828" max="13828" width="14.42578125" style="4" customWidth="1"/>
    <col min="13829" max="13829" width="13.42578125" style="4" customWidth="1"/>
    <col min="13830" max="13830" width="12.7109375" style="4" customWidth="1"/>
    <col min="13831" max="13831" width="14" style="4" customWidth="1"/>
    <col min="13832" max="13832" width="15.7109375" style="4" customWidth="1"/>
    <col min="13833" max="13833" width="11.7109375" style="4" customWidth="1"/>
    <col min="13834" max="13834" width="10.7109375" style="4" customWidth="1"/>
    <col min="13835" max="13835" width="13.7109375" style="4" bestFit="1" customWidth="1"/>
    <col min="13836" max="13836" width="13.5703125" style="4" customWidth="1"/>
    <col min="13837" max="13837" width="17.7109375" style="4" customWidth="1"/>
    <col min="13838" max="14079" width="8.5703125" style="4"/>
    <col min="14080" max="14080" width="5.5703125" style="4" customWidth="1"/>
    <col min="14081" max="14081" width="13.28515625" style="4" bestFit="1" customWidth="1"/>
    <col min="14082" max="14082" width="16.28515625" style="4" customWidth="1"/>
    <col min="14083" max="14083" width="15.28515625" style="4" customWidth="1"/>
    <col min="14084" max="14084" width="14.42578125" style="4" customWidth="1"/>
    <col min="14085" max="14085" width="13.42578125" style="4" customWidth="1"/>
    <col min="14086" max="14086" width="12.7109375" style="4" customWidth="1"/>
    <col min="14087" max="14087" width="14" style="4" customWidth="1"/>
    <col min="14088" max="14088" width="15.7109375" style="4" customWidth="1"/>
    <col min="14089" max="14089" width="11.7109375" style="4" customWidth="1"/>
    <col min="14090" max="14090" width="10.7109375" style="4" customWidth="1"/>
    <col min="14091" max="14091" width="13.7109375" style="4" bestFit="1" customWidth="1"/>
    <col min="14092" max="14092" width="13.5703125" style="4" customWidth="1"/>
    <col min="14093" max="14093" width="17.7109375" style="4" customWidth="1"/>
    <col min="14094" max="14335" width="8.5703125" style="4"/>
    <col min="14336" max="14336" width="5.5703125" style="4" customWidth="1"/>
    <col min="14337" max="14337" width="13.28515625" style="4" bestFit="1" customWidth="1"/>
    <col min="14338" max="14338" width="16.28515625" style="4" customWidth="1"/>
    <col min="14339" max="14339" width="15.28515625" style="4" customWidth="1"/>
    <col min="14340" max="14340" width="14.42578125" style="4" customWidth="1"/>
    <col min="14341" max="14341" width="13.42578125" style="4" customWidth="1"/>
    <col min="14342" max="14342" width="12.7109375" style="4" customWidth="1"/>
    <col min="14343" max="14343" width="14" style="4" customWidth="1"/>
    <col min="14344" max="14344" width="15.7109375" style="4" customWidth="1"/>
    <col min="14345" max="14345" width="11.7109375" style="4" customWidth="1"/>
    <col min="14346" max="14346" width="10.7109375" style="4" customWidth="1"/>
    <col min="14347" max="14347" width="13.7109375" style="4" bestFit="1" customWidth="1"/>
    <col min="14348" max="14348" width="13.5703125" style="4" customWidth="1"/>
    <col min="14349" max="14349" width="17.7109375" style="4" customWidth="1"/>
    <col min="14350" max="14591" width="8.5703125" style="4"/>
    <col min="14592" max="14592" width="5.5703125" style="4" customWidth="1"/>
    <col min="14593" max="14593" width="13.28515625" style="4" bestFit="1" customWidth="1"/>
    <col min="14594" max="14594" width="16.28515625" style="4" customWidth="1"/>
    <col min="14595" max="14595" width="15.28515625" style="4" customWidth="1"/>
    <col min="14596" max="14596" width="14.42578125" style="4" customWidth="1"/>
    <col min="14597" max="14597" width="13.42578125" style="4" customWidth="1"/>
    <col min="14598" max="14598" width="12.7109375" style="4" customWidth="1"/>
    <col min="14599" max="14599" width="14" style="4" customWidth="1"/>
    <col min="14600" max="14600" width="15.7109375" style="4" customWidth="1"/>
    <col min="14601" max="14601" width="11.7109375" style="4" customWidth="1"/>
    <col min="14602" max="14602" width="10.7109375" style="4" customWidth="1"/>
    <col min="14603" max="14603" width="13.7109375" style="4" bestFit="1" customWidth="1"/>
    <col min="14604" max="14604" width="13.5703125" style="4" customWidth="1"/>
    <col min="14605" max="14605" width="17.7109375" style="4" customWidth="1"/>
    <col min="14606" max="14847" width="8.5703125" style="4"/>
    <col min="14848" max="14848" width="5.5703125" style="4" customWidth="1"/>
    <col min="14849" max="14849" width="13.28515625" style="4" bestFit="1" customWidth="1"/>
    <col min="14850" max="14850" width="16.28515625" style="4" customWidth="1"/>
    <col min="14851" max="14851" width="15.28515625" style="4" customWidth="1"/>
    <col min="14852" max="14852" width="14.42578125" style="4" customWidth="1"/>
    <col min="14853" max="14853" width="13.42578125" style="4" customWidth="1"/>
    <col min="14854" max="14854" width="12.7109375" style="4" customWidth="1"/>
    <col min="14855" max="14855" width="14" style="4" customWidth="1"/>
    <col min="14856" max="14856" width="15.7109375" style="4" customWidth="1"/>
    <col min="14857" max="14857" width="11.7109375" style="4" customWidth="1"/>
    <col min="14858" max="14858" width="10.7109375" style="4" customWidth="1"/>
    <col min="14859" max="14859" width="13.7109375" style="4" bestFit="1" customWidth="1"/>
    <col min="14860" max="14860" width="13.5703125" style="4" customWidth="1"/>
    <col min="14861" max="14861" width="17.7109375" style="4" customWidth="1"/>
    <col min="14862" max="15103" width="8.5703125" style="4"/>
    <col min="15104" max="15104" width="5.5703125" style="4" customWidth="1"/>
    <col min="15105" max="15105" width="13.28515625" style="4" bestFit="1" customWidth="1"/>
    <col min="15106" max="15106" width="16.28515625" style="4" customWidth="1"/>
    <col min="15107" max="15107" width="15.28515625" style="4" customWidth="1"/>
    <col min="15108" max="15108" width="14.42578125" style="4" customWidth="1"/>
    <col min="15109" max="15109" width="13.42578125" style="4" customWidth="1"/>
    <col min="15110" max="15110" width="12.7109375" style="4" customWidth="1"/>
    <col min="15111" max="15111" width="14" style="4" customWidth="1"/>
    <col min="15112" max="15112" width="15.7109375" style="4" customWidth="1"/>
    <col min="15113" max="15113" width="11.7109375" style="4" customWidth="1"/>
    <col min="15114" max="15114" width="10.7109375" style="4" customWidth="1"/>
    <col min="15115" max="15115" width="13.7109375" style="4" bestFit="1" customWidth="1"/>
    <col min="15116" max="15116" width="13.5703125" style="4" customWidth="1"/>
    <col min="15117" max="15117" width="17.7109375" style="4" customWidth="1"/>
    <col min="15118" max="15359" width="8.5703125" style="4"/>
    <col min="15360" max="15360" width="5.5703125" style="4" customWidth="1"/>
    <col min="15361" max="15361" width="13.28515625" style="4" bestFit="1" customWidth="1"/>
    <col min="15362" max="15362" width="16.28515625" style="4" customWidth="1"/>
    <col min="15363" max="15363" width="15.28515625" style="4" customWidth="1"/>
    <col min="15364" max="15364" width="14.42578125" style="4" customWidth="1"/>
    <col min="15365" max="15365" width="13.42578125" style="4" customWidth="1"/>
    <col min="15366" max="15366" width="12.7109375" style="4" customWidth="1"/>
    <col min="15367" max="15367" width="14" style="4" customWidth="1"/>
    <col min="15368" max="15368" width="15.7109375" style="4" customWidth="1"/>
    <col min="15369" max="15369" width="11.7109375" style="4" customWidth="1"/>
    <col min="15370" max="15370" width="10.7109375" style="4" customWidth="1"/>
    <col min="15371" max="15371" width="13.7109375" style="4" bestFit="1" customWidth="1"/>
    <col min="15372" max="15372" width="13.5703125" style="4" customWidth="1"/>
    <col min="15373" max="15373" width="17.7109375" style="4" customWidth="1"/>
    <col min="15374" max="15615" width="8.5703125" style="4"/>
    <col min="15616" max="15616" width="5.5703125" style="4" customWidth="1"/>
    <col min="15617" max="15617" width="13.28515625" style="4" bestFit="1" customWidth="1"/>
    <col min="15618" max="15618" width="16.28515625" style="4" customWidth="1"/>
    <col min="15619" max="15619" width="15.28515625" style="4" customWidth="1"/>
    <col min="15620" max="15620" width="14.42578125" style="4" customWidth="1"/>
    <col min="15621" max="15621" width="13.42578125" style="4" customWidth="1"/>
    <col min="15622" max="15622" width="12.7109375" style="4" customWidth="1"/>
    <col min="15623" max="15623" width="14" style="4" customWidth="1"/>
    <col min="15624" max="15624" width="15.7109375" style="4" customWidth="1"/>
    <col min="15625" max="15625" width="11.7109375" style="4" customWidth="1"/>
    <col min="15626" max="15626" width="10.7109375" style="4" customWidth="1"/>
    <col min="15627" max="15627" width="13.7109375" style="4" bestFit="1" customWidth="1"/>
    <col min="15628" max="15628" width="13.5703125" style="4" customWidth="1"/>
    <col min="15629" max="15629" width="17.7109375" style="4" customWidth="1"/>
    <col min="15630" max="15871" width="8.5703125" style="4"/>
    <col min="15872" max="15872" width="5.5703125" style="4" customWidth="1"/>
    <col min="15873" max="15873" width="13.28515625" style="4" bestFit="1" customWidth="1"/>
    <col min="15874" max="15874" width="16.28515625" style="4" customWidth="1"/>
    <col min="15875" max="15875" width="15.28515625" style="4" customWidth="1"/>
    <col min="15876" max="15876" width="14.42578125" style="4" customWidth="1"/>
    <col min="15877" max="15877" width="13.42578125" style="4" customWidth="1"/>
    <col min="15878" max="15878" width="12.7109375" style="4" customWidth="1"/>
    <col min="15879" max="15879" width="14" style="4" customWidth="1"/>
    <col min="15880" max="15880" width="15.7109375" style="4" customWidth="1"/>
    <col min="15881" max="15881" width="11.7109375" style="4" customWidth="1"/>
    <col min="15882" max="15882" width="10.7109375" style="4" customWidth="1"/>
    <col min="15883" max="15883" width="13.7109375" style="4" bestFit="1" customWidth="1"/>
    <col min="15884" max="15884" width="13.5703125" style="4" customWidth="1"/>
    <col min="15885" max="15885" width="17.7109375" style="4" customWidth="1"/>
    <col min="15886" max="16127" width="8.5703125" style="4"/>
    <col min="16128" max="16128" width="5.5703125" style="4" customWidth="1"/>
    <col min="16129" max="16129" width="13.28515625" style="4" bestFit="1" customWidth="1"/>
    <col min="16130" max="16130" width="16.28515625" style="4" customWidth="1"/>
    <col min="16131" max="16131" width="15.28515625" style="4" customWidth="1"/>
    <col min="16132" max="16132" width="14.42578125" style="4" customWidth="1"/>
    <col min="16133" max="16133" width="13.42578125" style="4" customWidth="1"/>
    <col min="16134" max="16134" width="12.7109375" style="4" customWidth="1"/>
    <col min="16135" max="16135" width="14" style="4" customWidth="1"/>
    <col min="16136" max="16136" width="15.7109375" style="4" customWidth="1"/>
    <col min="16137" max="16137" width="11.7109375" style="4" customWidth="1"/>
    <col min="16138" max="16138" width="10.7109375" style="4" customWidth="1"/>
    <col min="16139" max="16139" width="13.7109375" style="4" bestFit="1" customWidth="1"/>
    <col min="16140" max="16140" width="13.5703125" style="4" customWidth="1"/>
    <col min="16141" max="16141" width="17.7109375" style="4" customWidth="1"/>
    <col min="16142" max="16384" width="8.5703125" style="4"/>
  </cols>
  <sheetData>
    <row r="1" spans="1:13" ht="14.25" customHeight="1" x14ac:dyDescent="0.25">
      <c r="A1" s="270" t="s">
        <v>0</v>
      </c>
      <c r="B1" s="271"/>
      <c r="C1" s="271"/>
      <c r="D1" s="1"/>
      <c r="E1" s="2"/>
      <c r="F1" s="3"/>
      <c r="I1" s="272" t="s">
        <v>1</v>
      </c>
      <c r="J1" s="273"/>
      <c r="K1" s="273"/>
      <c r="L1" s="274"/>
      <c r="M1" s="5"/>
    </row>
    <row r="2" spans="1:13" ht="12.75" customHeight="1" x14ac:dyDescent="0.25">
      <c r="A2" s="276" t="s">
        <v>2</v>
      </c>
      <c r="B2" s="277"/>
      <c r="C2" s="277"/>
      <c r="D2" s="6"/>
      <c r="E2" s="7"/>
      <c r="F2" s="8"/>
      <c r="H2" s="9"/>
      <c r="I2" s="10"/>
      <c r="J2" s="11"/>
      <c r="K2" s="11"/>
      <c r="L2" s="12"/>
    </row>
    <row r="3" spans="1:13" ht="19.5" customHeight="1" thickBot="1" x14ac:dyDescent="0.3">
      <c r="A3" s="278" t="s">
        <v>3</v>
      </c>
      <c r="B3" s="279" t="s">
        <v>4</v>
      </c>
      <c r="C3" s="279" t="s">
        <v>4</v>
      </c>
      <c r="D3" s="13"/>
      <c r="E3" s="14"/>
      <c r="F3" s="15"/>
      <c r="I3" s="16"/>
      <c r="J3" s="17"/>
      <c r="K3" s="17"/>
      <c r="L3" s="18"/>
    </row>
    <row r="4" spans="1:13" ht="16.5" customHeight="1" thickBot="1" x14ac:dyDescent="0.3">
      <c r="A4" s="19"/>
      <c r="B4" s="19"/>
      <c r="C4" s="19"/>
      <c r="D4" s="19"/>
      <c r="E4" s="19"/>
      <c r="F4" s="19"/>
      <c r="G4" s="19"/>
      <c r="H4" s="19"/>
      <c r="I4" s="19"/>
      <c r="J4" s="19"/>
      <c r="K4" s="19"/>
      <c r="L4" s="19"/>
      <c r="M4" s="21"/>
    </row>
    <row r="5" spans="1:13" ht="19.5" customHeight="1" thickBot="1" x14ac:dyDescent="0.3">
      <c r="A5" s="403" t="s">
        <v>171</v>
      </c>
      <c r="B5" s="404"/>
      <c r="C5" s="404"/>
      <c r="D5" s="404"/>
      <c r="E5" s="404"/>
      <c r="F5" s="404"/>
      <c r="G5" s="404"/>
      <c r="H5" s="404"/>
      <c r="I5" s="404"/>
      <c r="J5" s="404"/>
      <c r="K5" s="404"/>
      <c r="L5" s="404"/>
      <c r="M5" s="405"/>
    </row>
    <row r="6" spans="1:13" ht="63" x14ac:dyDescent="0.25">
      <c r="A6" s="269" t="s">
        <v>5</v>
      </c>
      <c r="B6" s="182" t="s">
        <v>6</v>
      </c>
      <c r="C6" s="182" t="s">
        <v>28</v>
      </c>
      <c r="D6" s="22" t="s">
        <v>145</v>
      </c>
      <c r="E6" s="182"/>
      <c r="F6" s="182"/>
      <c r="G6" s="182" t="s">
        <v>29</v>
      </c>
      <c r="H6" s="182" t="s">
        <v>30</v>
      </c>
      <c r="I6" s="182" t="s">
        <v>31</v>
      </c>
      <c r="J6" s="182" t="s">
        <v>32</v>
      </c>
      <c r="K6" s="183" t="s">
        <v>33</v>
      </c>
      <c r="L6" s="184" t="s">
        <v>131</v>
      </c>
      <c r="M6" s="185" t="s">
        <v>190</v>
      </c>
    </row>
    <row r="7" spans="1:13" ht="18" customHeight="1" x14ac:dyDescent="0.25">
      <c r="A7" s="266"/>
      <c r="B7" s="23" t="s">
        <v>7</v>
      </c>
      <c r="C7" s="72">
        <v>60102.87</v>
      </c>
      <c r="D7" s="73">
        <f>178.02*13</f>
        <v>2314.2600000000002</v>
      </c>
      <c r="E7" s="7"/>
      <c r="F7" s="102"/>
      <c r="G7" s="150">
        <f>+C7+D7</f>
        <v>62417.130000000005</v>
      </c>
      <c r="H7" s="68">
        <f>G7*24.2%</f>
        <v>15104.945460000001</v>
      </c>
      <c r="I7" s="68">
        <f>G7*7.1%*80%</f>
        <v>3545.2929839999997</v>
      </c>
      <c r="J7" s="68">
        <f>G7*8.5%</f>
        <v>5305.4560500000007</v>
      </c>
      <c r="K7" s="159">
        <f>+ROUND(+G7+H7+I7+J7,2)</f>
        <v>86372.82</v>
      </c>
      <c r="L7" s="100"/>
      <c r="M7" s="176">
        <f>+ROUND((L7*K7),2)</f>
        <v>0</v>
      </c>
    </row>
    <row r="8" spans="1:13" ht="18" customHeight="1" x14ac:dyDescent="0.25">
      <c r="A8" s="266"/>
      <c r="B8" s="23" t="s">
        <v>8</v>
      </c>
      <c r="C8" s="72">
        <v>47015.77</v>
      </c>
      <c r="D8" s="73">
        <f>139.22*13</f>
        <v>1809.86</v>
      </c>
      <c r="E8" s="29"/>
      <c r="F8" s="102"/>
      <c r="G8" s="150">
        <f>+C8+D8</f>
        <v>48825.63</v>
      </c>
      <c r="H8" s="68">
        <f>G8*24.2%</f>
        <v>11815.802459999999</v>
      </c>
      <c r="I8" s="68">
        <f>G8*7.1%*80%</f>
        <v>2773.2957839999999</v>
      </c>
      <c r="J8" s="68">
        <f>G8*8.5%</f>
        <v>4150.1785499999996</v>
      </c>
      <c r="K8" s="159">
        <f>+ROUND(+G8+H8+I8+J8,2)</f>
        <v>67564.91</v>
      </c>
      <c r="L8" s="100"/>
      <c r="M8" s="176">
        <f>+ROUND((L8*K8),2)</f>
        <v>0</v>
      </c>
    </row>
    <row r="9" spans="1:13" ht="14.25" customHeight="1" x14ac:dyDescent="0.25">
      <c r="A9" s="26"/>
      <c r="B9" s="27"/>
      <c r="C9" s="94"/>
      <c r="D9" s="94"/>
      <c r="E9" s="94"/>
      <c r="F9" s="94"/>
      <c r="G9" s="94"/>
      <c r="H9" s="94"/>
      <c r="I9" s="94"/>
      <c r="J9" s="94"/>
      <c r="K9" s="94"/>
      <c r="L9" s="94"/>
      <c r="M9" s="94"/>
    </row>
    <row r="10" spans="1:13" ht="84.75" customHeight="1" x14ac:dyDescent="0.25">
      <c r="A10" s="266" t="s">
        <v>9</v>
      </c>
      <c r="B10" s="28"/>
      <c r="C10" s="22" t="s">
        <v>38</v>
      </c>
      <c r="D10" s="22" t="s">
        <v>146</v>
      </c>
      <c r="E10" s="22" t="s">
        <v>39</v>
      </c>
      <c r="F10" s="22" t="s">
        <v>73</v>
      </c>
      <c r="G10" s="22" t="s">
        <v>40</v>
      </c>
      <c r="H10" s="22" t="s">
        <v>30</v>
      </c>
      <c r="I10" s="22" t="s">
        <v>41</v>
      </c>
      <c r="J10" s="22" t="s">
        <v>42</v>
      </c>
      <c r="K10" s="122" t="s">
        <v>43</v>
      </c>
      <c r="L10" s="60" t="s">
        <v>131</v>
      </c>
      <c r="M10" s="160" t="s">
        <v>190</v>
      </c>
    </row>
    <row r="11" spans="1:13" ht="15.75" customHeight="1" x14ac:dyDescent="0.25">
      <c r="A11" s="266"/>
      <c r="B11" s="29" t="s">
        <v>13</v>
      </c>
      <c r="C11" s="101">
        <v>23501.93</v>
      </c>
      <c r="D11" s="73">
        <f>75.38*12</f>
        <v>904.56</v>
      </c>
      <c r="E11" s="101"/>
      <c r="F11" s="87">
        <f>+ROUND((C11+D11+E11)/12,2)</f>
        <v>2033.87</v>
      </c>
      <c r="G11" s="175">
        <f>+F11+D11+C11+E11</f>
        <v>26440.36</v>
      </c>
      <c r="H11" s="99">
        <f>G11*24.2%</f>
        <v>6398.5671199999997</v>
      </c>
      <c r="I11" s="99">
        <f>G11*7.1%*80%</f>
        <v>1501.8124479999999</v>
      </c>
      <c r="J11" s="99">
        <f>G11*8.5%</f>
        <v>2247.4306000000001</v>
      </c>
      <c r="K11" s="159">
        <f>+ROUND(+G11+H11+I11+J11,2)</f>
        <v>36588.17</v>
      </c>
      <c r="L11" s="100"/>
      <c r="M11" s="176">
        <f>+ROUND((L11*K11),2)</f>
        <v>0</v>
      </c>
    </row>
    <row r="12" spans="1:13" x14ac:dyDescent="0.25">
      <c r="A12" s="266"/>
      <c r="B12" s="30"/>
      <c r="C12" s="61"/>
      <c r="D12" s="76"/>
      <c r="E12" s="62"/>
      <c r="F12" s="61"/>
      <c r="G12" s="61"/>
      <c r="H12" s="61"/>
      <c r="I12" s="61"/>
      <c r="J12" s="61"/>
      <c r="K12" s="61"/>
      <c r="L12" s="61"/>
      <c r="M12" s="61"/>
    </row>
    <row r="13" spans="1:13" ht="15" customHeight="1" x14ac:dyDescent="0.25">
      <c r="A13" s="266"/>
      <c r="B13" s="29" t="s">
        <v>14</v>
      </c>
      <c r="C13" s="101">
        <v>19351.97</v>
      </c>
      <c r="D13" s="73">
        <f>62.06*12</f>
        <v>744.72</v>
      </c>
      <c r="E13" s="101"/>
      <c r="F13" s="87">
        <f>+ROUND((C13+D13+E13)/12,2)</f>
        <v>1674.72</v>
      </c>
      <c r="G13" s="175">
        <f>+F13+D13+C13+E13</f>
        <v>21771.41</v>
      </c>
      <c r="H13" s="99">
        <f>G13*24.2%</f>
        <v>5268.6812199999995</v>
      </c>
      <c r="I13" s="99">
        <f>G13*7.1%*80%</f>
        <v>1236.616088</v>
      </c>
      <c r="J13" s="99">
        <f>G13*8.5%</f>
        <v>1850.5698500000001</v>
      </c>
      <c r="K13" s="159">
        <f>+ROUND(+G13+H13+I13+J13,2)</f>
        <v>30127.279999999999</v>
      </c>
      <c r="L13" s="100"/>
      <c r="M13" s="176">
        <f>+ROUND((L13*K13),2)</f>
        <v>0</v>
      </c>
    </row>
    <row r="14" spans="1:13" ht="15" customHeight="1" x14ac:dyDescent="0.25">
      <c r="A14" s="266"/>
      <c r="B14" s="32"/>
      <c r="C14" s="30"/>
      <c r="D14" s="76"/>
      <c r="E14" s="62"/>
      <c r="F14" s="62"/>
      <c r="G14" s="61"/>
      <c r="H14" s="63"/>
      <c r="I14" s="63"/>
      <c r="J14" s="63"/>
      <c r="K14" s="63"/>
      <c r="L14" s="63"/>
      <c r="M14" s="63"/>
    </row>
    <row r="15" spans="1:13" x14ac:dyDescent="0.25">
      <c r="A15" s="266"/>
      <c r="B15" s="29" t="s">
        <v>15</v>
      </c>
      <c r="C15" s="101">
        <v>18390.84</v>
      </c>
      <c r="D15" s="73">
        <f>58.98*12</f>
        <v>707.76</v>
      </c>
      <c r="E15" s="101"/>
      <c r="F15" s="87">
        <f>+ROUND((C15+D15+E15)/12,2)</f>
        <v>1591.55</v>
      </c>
      <c r="G15" s="175">
        <f>+F15+D15+C15+E15</f>
        <v>20690.150000000001</v>
      </c>
      <c r="H15" s="99">
        <f>G15*24.2%</f>
        <v>5007.0163000000002</v>
      </c>
      <c r="I15" s="99">
        <f>G15*7.1%*80%</f>
        <v>1175.2005200000001</v>
      </c>
      <c r="J15" s="99">
        <f>G15*8.5%</f>
        <v>1758.6627500000002</v>
      </c>
      <c r="K15" s="159">
        <f>+ROUND(+G15+H15+I15+J15,2)</f>
        <v>28631.03</v>
      </c>
      <c r="L15" s="100"/>
      <c r="M15" s="176">
        <f>+ROUND((L15*K15),2)</f>
        <v>0</v>
      </c>
    </row>
    <row r="16" spans="1:13" x14ac:dyDescent="0.25">
      <c r="A16" s="266"/>
      <c r="B16" s="30"/>
      <c r="C16" s="61"/>
      <c r="D16" s="76"/>
      <c r="E16" s="62"/>
      <c r="F16" s="61"/>
      <c r="G16" s="61"/>
      <c r="H16" s="63"/>
      <c r="I16" s="63"/>
      <c r="J16" s="63"/>
      <c r="K16" s="63"/>
      <c r="L16" s="63"/>
      <c r="M16" s="63"/>
    </row>
    <row r="17" spans="1:13" ht="33.75" customHeight="1" x14ac:dyDescent="0.3">
      <c r="D17" s="7"/>
      <c r="E17" s="7"/>
      <c r="J17" s="7"/>
      <c r="K17" s="178" t="s">
        <v>16</v>
      </c>
      <c r="L17" s="153">
        <f>+SUM(L7:L15)</f>
        <v>0</v>
      </c>
      <c r="M17" s="236">
        <f>+SUM(M7:M15)</f>
        <v>0</v>
      </c>
    </row>
    <row r="20" spans="1:13" x14ac:dyDescent="0.25">
      <c r="A20" s="253" t="s">
        <v>149</v>
      </c>
    </row>
  </sheetData>
  <sheetProtection selectLockedCells="1" selectUnlockedCells="1"/>
  <mergeCells count="7">
    <mergeCell ref="A10:A16"/>
    <mergeCell ref="A1:C1"/>
    <mergeCell ref="I1:L1"/>
    <mergeCell ref="A2:C2"/>
    <mergeCell ref="A3:C3"/>
    <mergeCell ref="A5:M5"/>
    <mergeCell ref="A6:A8"/>
  </mergeCells>
  <pageMargins left="0.45" right="0.47013888888888888" top="0.62013888888888891" bottom="0.47013888888888888" header="0.51180555555555551" footer="0.51180555555555551"/>
  <pageSetup paperSize="9" scale="72" firstPageNumber="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99105-19F6-42DF-AAD4-2C3837A1E943}">
  <sheetPr>
    <tabColor theme="3"/>
  </sheetPr>
  <dimension ref="A1:L20"/>
  <sheetViews>
    <sheetView showGridLines="0" tabSelected="1" topLeftCell="A7" workbookViewId="0">
      <selection activeCell="H15" sqref="H15"/>
    </sheetView>
  </sheetViews>
  <sheetFormatPr defaultRowHeight="12.75" x14ac:dyDescent="0.2"/>
  <cols>
    <col min="1" max="2" width="9.28515625" style="44"/>
    <col min="3" max="3" width="9.28515625" style="44" customWidth="1"/>
    <col min="4" max="4" width="4.5703125" style="44" customWidth="1"/>
    <col min="5" max="5" width="10.28515625" style="44" customWidth="1"/>
    <col min="6" max="6" width="8.28515625" style="44" customWidth="1"/>
    <col min="7" max="7" width="6.42578125" style="44" customWidth="1"/>
    <col min="8" max="8" width="16.28515625" style="44" customWidth="1"/>
    <col min="9" max="9" width="14.7109375" style="44" customWidth="1"/>
    <col min="10" max="259" width="9.28515625" style="44"/>
    <col min="260" max="260" width="4.5703125" style="44" customWidth="1"/>
    <col min="261" max="261" width="10.28515625" style="44" customWidth="1"/>
    <col min="262" max="262" width="8.28515625" style="44" customWidth="1"/>
    <col min="263" max="263" width="6.42578125" style="44" customWidth="1"/>
    <col min="264" max="515" width="9.28515625" style="44"/>
    <col min="516" max="516" width="4.5703125" style="44" customWidth="1"/>
    <col min="517" max="517" width="10.28515625" style="44" customWidth="1"/>
    <col min="518" max="518" width="8.28515625" style="44" customWidth="1"/>
    <col min="519" max="519" width="6.42578125" style="44" customWidth="1"/>
    <col min="520" max="771" width="9.28515625" style="44"/>
    <col min="772" max="772" width="4.5703125" style="44" customWidth="1"/>
    <col min="773" max="773" width="10.28515625" style="44" customWidth="1"/>
    <col min="774" max="774" width="8.28515625" style="44" customWidth="1"/>
    <col min="775" max="775" width="6.42578125" style="44" customWidth="1"/>
    <col min="776" max="1027" width="9.28515625" style="44"/>
    <col min="1028" max="1028" width="4.5703125" style="44" customWidth="1"/>
    <col min="1029" max="1029" width="10.28515625" style="44" customWidth="1"/>
    <col min="1030" max="1030" width="8.28515625" style="44" customWidth="1"/>
    <col min="1031" max="1031" width="6.42578125" style="44" customWidth="1"/>
    <col min="1032" max="1283" width="9.28515625" style="44"/>
    <col min="1284" max="1284" width="4.5703125" style="44" customWidth="1"/>
    <col min="1285" max="1285" width="10.28515625" style="44" customWidth="1"/>
    <col min="1286" max="1286" width="8.28515625" style="44" customWidth="1"/>
    <col min="1287" max="1287" width="6.42578125" style="44" customWidth="1"/>
    <col min="1288" max="1539" width="9.28515625" style="44"/>
    <col min="1540" max="1540" width="4.5703125" style="44" customWidth="1"/>
    <col min="1541" max="1541" width="10.28515625" style="44" customWidth="1"/>
    <col min="1542" max="1542" width="8.28515625" style="44" customWidth="1"/>
    <col min="1543" max="1543" width="6.42578125" style="44" customWidth="1"/>
    <col min="1544" max="1795" width="9.28515625" style="44"/>
    <col min="1796" max="1796" width="4.5703125" style="44" customWidth="1"/>
    <col min="1797" max="1797" width="10.28515625" style="44" customWidth="1"/>
    <col min="1798" max="1798" width="8.28515625" style="44" customWidth="1"/>
    <col min="1799" max="1799" width="6.42578125" style="44" customWidth="1"/>
    <col min="1800" max="2051" width="9.28515625" style="44"/>
    <col min="2052" max="2052" width="4.5703125" style="44" customWidth="1"/>
    <col min="2053" max="2053" width="10.28515625" style="44" customWidth="1"/>
    <col min="2054" max="2054" width="8.28515625" style="44" customWidth="1"/>
    <col min="2055" max="2055" width="6.42578125" style="44" customWidth="1"/>
    <col min="2056" max="2307" width="9.28515625" style="44"/>
    <col min="2308" max="2308" width="4.5703125" style="44" customWidth="1"/>
    <col min="2309" max="2309" width="10.28515625" style="44" customWidth="1"/>
    <col min="2310" max="2310" width="8.28515625" style="44" customWidth="1"/>
    <col min="2311" max="2311" width="6.42578125" style="44" customWidth="1"/>
    <col min="2312" max="2563" width="9.28515625" style="44"/>
    <col min="2564" max="2564" width="4.5703125" style="44" customWidth="1"/>
    <col min="2565" max="2565" width="10.28515625" style="44" customWidth="1"/>
    <col min="2566" max="2566" width="8.28515625" style="44" customWidth="1"/>
    <col min="2567" max="2567" width="6.42578125" style="44" customWidth="1"/>
    <col min="2568" max="2819" width="9.28515625" style="44"/>
    <col min="2820" max="2820" width="4.5703125" style="44" customWidth="1"/>
    <col min="2821" max="2821" width="10.28515625" style="44" customWidth="1"/>
    <col min="2822" max="2822" width="8.28515625" style="44" customWidth="1"/>
    <col min="2823" max="2823" width="6.42578125" style="44" customWidth="1"/>
    <col min="2824" max="3075" width="9.28515625" style="44"/>
    <col min="3076" max="3076" width="4.5703125" style="44" customWidth="1"/>
    <col min="3077" max="3077" width="10.28515625" style="44" customWidth="1"/>
    <col min="3078" max="3078" width="8.28515625" style="44" customWidth="1"/>
    <col min="3079" max="3079" width="6.42578125" style="44" customWidth="1"/>
    <col min="3080" max="3331" width="9.28515625" style="44"/>
    <col min="3332" max="3332" width="4.5703125" style="44" customWidth="1"/>
    <col min="3333" max="3333" width="10.28515625" style="44" customWidth="1"/>
    <col min="3334" max="3334" width="8.28515625" style="44" customWidth="1"/>
    <col min="3335" max="3335" width="6.42578125" style="44" customWidth="1"/>
    <col min="3336" max="3587" width="9.28515625" style="44"/>
    <col min="3588" max="3588" width="4.5703125" style="44" customWidth="1"/>
    <col min="3589" max="3589" width="10.28515625" style="44" customWidth="1"/>
    <col min="3590" max="3590" width="8.28515625" style="44" customWidth="1"/>
    <col min="3591" max="3591" width="6.42578125" style="44" customWidth="1"/>
    <col min="3592" max="3843" width="9.28515625" style="44"/>
    <col min="3844" max="3844" width="4.5703125" style="44" customWidth="1"/>
    <col min="3845" max="3845" width="10.28515625" style="44" customWidth="1"/>
    <col min="3846" max="3846" width="8.28515625" style="44" customWidth="1"/>
    <col min="3847" max="3847" width="6.42578125" style="44" customWidth="1"/>
    <col min="3848" max="4099" width="9.28515625" style="44"/>
    <col min="4100" max="4100" width="4.5703125" style="44" customWidth="1"/>
    <col min="4101" max="4101" width="10.28515625" style="44" customWidth="1"/>
    <col min="4102" max="4102" width="8.28515625" style="44" customWidth="1"/>
    <col min="4103" max="4103" width="6.42578125" style="44" customWidth="1"/>
    <col min="4104" max="4355" width="9.28515625" style="44"/>
    <col min="4356" max="4356" width="4.5703125" style="44" customWidth="1"/>
    <col min="4357" max="4357" width="10.28515625" style="44" customWidth="1"/>
    <col min="4358" max="4358" width="8.28515625" style="44" customWidth="1"/>
    <col min="4359" max="4359" width="6.42578125" style="44" customWidth="1"/>
    <col min="4360" max="4611" width="9.28515625" style="44"/>
    <col min="4612" max="4612" width="4.5703125" style="44" customWidth="1"/>
    <col min="4613" max="4613" width="10.28515625" style="44" customWidth="1"/>
    <col min="4614" max="4614" width="8.28515625" style="44" customWidth="1"/>
    <col min="4615" max="4615" width="6.42578125" style="44" customWidth="1"/>
    <col min="4616" max="4867" width="9.28515625" style="44"/>
    <col min="4868" max="4868" width="4.5703125" style="44" customWidth="1"/>
    <col min="4869" max="4869" width="10.28515625" style="44" customWidth="1"/>
    <col min="4870" max="4870" width="8.28515625" style="44" customWidth="1"/>
    <col min="4871" max="4871" width="6.42578125" style="44" customWidth="1"/>
    <col min="4872" max="5123" width="9.28515625" style="44"/>
    <col min="5124" max="5124" width="4.5703125" style="44" customWidth="1"/>
    <col min="5125" max="5125" width="10.28515625" style="44" customWidth="1"/>
    <col min="5126" max="5126" width="8.28515625" style="44" customWidth="1"/>
    <col min="5127" max="5127" width="6.42578125" style="44" customWidth="1"/>
    <col min="5128" max="5379" width="9.28515625" style="44"/>
    <col min="5380" max="5380" width="4.5703125" style="44" customWidth="1"/>
    <col min="5381" max="5381" width="10.28515625" style="44" customWidth="1"/>
    <col min="5382" max="5382" width="8.28515625" style="44" customWidth="1"/>
    <col min="5383" max="5383" width="6.42578125" style="44" customWidth="1"/>
    <col min="5384" max="5635" width="9.28515625" style="44"/>
    <col min="5636" max="5636" width="4.5703125" style="44" customWidth="1"/>
    <col min="5637" max="5637" width="10.28515625" style="44" customWidth="1"/>
    <col min="5638" max="5638" width="8.28515625" style="44" customWidth="1"/>
    <col min="5639" max="5639" width="6.42578125" style="44" customWidth="1"/>
    <col min="5640" max="5891" width="9.28515625" style="44"/>
    <col min="5892" max="5892" width="4.5703125" style="44" customWidth="1"/>
    <col min="5893" max="5893" width="10.28515625" style="44" customWidth="1"/>
    <col min="5894" max="5894" width="8.28515625" style="44" customWidth="1"/>
    <col min="5895" max="5895" width="6.42578125" style="44" customWidth="1"/>
    <col min="5896" max="6147" width="9.28515625" style="44"/>
    <col min="6148" max="6148" width="4.5703125" style="44" customWidth="1"/>
    <col min="6149" max="6149" width="10.28515625" style="44" customWidth="1"/>
    <col min="6150" max="6150" width="8.28515625" style="44" customWidth="1"/>
    <col min="6151" max="6151" width="6.42578125" style="44" customWidth="1"/>
    <col min="6152" max="6403" width="9.28515625" style="44"/>
    <col min="6404" max="6404" width="4.5703125" style="44" customWidth="1"/>
    <col min="6405" max="6405" width="10.28515625" style="44" customWidth="1"/>
    <col min="6406" max="6406" width="8.28515625" style="44" customWidth="1"/>
    <col min="6407" max="6407" width="6.42578125" style="44" customWidth="1"/>
    <col min="6408" max="6659" width="9.28515625" style="44"/>
    <col min="6660" max="6660" width="4.5703125" style="44" customWidth="1"/>
    <col min="6661" max="6661" width="10.28515625" style="44" customWidth="1"/>
    <col min="6662" max="6662" width="8.28515625" style="44" customWidth="1"/>
    <col min="6663" max="6663" width="6.42578125" style="44" customWidth="1"/>
    <col min="6664" max="6915" width="9.28515625" style="44"/>
    <col min="6916" max="6916" width="4.5703125" style="44" customWidth="1"/>
    <col min="6917" max="6917" width="10.28515625" style="44" customWidth="1"/>
    <col min="6918" max="6918" width="8.28515625" style="44" customWidth="1"/>
    <col min="6919" max="6919" width="6.42578125" style="44" customWidth="1"/>
    <col min="6920" max="7171" width="9.28515625" style="44"/>
    <col min="7172" max="7172" width="4.5703125" style="44" customWidth="1"/>
    <col min="7173" max="7173" width="10.28515625" style="44" customWidth="1"/>
    <col min="7174" max="7174" width="8.28515625" style="44" customWidth="1"/>
    <col min="7175" max="7175" width="6.42578125" style="44" customWidth="1"/>
    <col min="7176" max="7427" width="9.28515625" style="44"/>
    <col min="7428" max="7428" width="4.5703125" style="44" customWidth="1"/>
    <col min="7429" max="7429" width="10.28515625" style="44" customWidth="1"/>
    <col min="7430" max="7430" width="8.28515625" style="44" customWidth="1"/>
    <col min="7431" max="7431" width="6.42578125" style="44" customWidth="1"/>
    <col min="7432" max="7683" width="9.28515625" style="44"/>
    <col min="7684" max="7684" width="4.5703125" style="44" customWidth="1"/>
    <col min="7685" max="7685" width="10.28515625" style="44" customWidth="1"/>
    <col min="7686" max="7686" width="8.28515625" style="44" customWidth="1"/>
    <col min="7687" max="7687" width="6.42578125" style="44" customWidth="1"/>
    <col min="7688" max="7939" width="9.28515625" style="44"/>
    <col min="7940" max="7940" width="4.5703125" style="44" customWidth="1"/>
    <col min="7941" max="7941" width="10.28515625" style="44" customWidth="1"/>
    <col min="7942" max="7942" width="8.28515625" style="44" customWidth="1"/>
    <col min="7943" max="7943" width="6.42578125" style="44" customWidth="1"/>
    <col min="7944" max="8195" width="9.28515625" style="44"/>
    <col min="8196" max="8196" width="4.5703125" style="44" customWidth="1"/>
    <col min="8197" max="8197" width="10.28515625" style="44" customWidth="1"/>
    <col min="8198" max="8198" width="8.28515625" style="44" customWidth="1"/>
    <col min="8199" max="8199" width="6.42578125" style="44" customWidth="1"/>
    <col min="8200" max="8451" width="9.28515625" style="44"/>
    <col min="8452" max="8452" width="4.5703125" style="44" customWidth="1"/>
    <col min="8453" max="8453" width="10.28515625" style="44" customWidth="1"/>
    <col min="8454" max="8454" width="8.28515625" style="44" customWidth="1"/>
    <col min="8455" max="8455" width="6.42578125" style="44" customWidth="1"/>
    <col min="8456" max="8707" width="9.28515625" style="44"/>
    <col min="8708" max="8708" width="4.5703125" style="44" customWidth="1"/>
    <col min="8709" max="8709" width="10.28515625" style="44" customWidth="1"/>
    <col min="8710" max="8710" width="8.28515625" style="44" customWidth="1"/>
    <col min="8711" max="8711" width="6.42578125" style="44" customWidth="1"/>
    <col min="8712" max="8963" width="9.28515625" style="44"/>
    <col min="8964" max="8964" width="4.5703125" style="44" customWidth="1"/>
    <col min="8965" max="8965" width="10.28515625" style="44" customWidth="1"/>
    <col min="8966" max="8966" width="8.28515625" style="44" customWidth="1"/>
    <col min="8967" max="8967" width="6.42578125" style="44" customWidth="1"/>
    <col min="8968" max="9219" width="9.28515625" style="44"/>
    <col min="9220" max="9220" width="4.5703125" style="44" customWidth="1"/>
    <col min="9221" max="9221" width="10.28515625" style="44" customWidth="1"/>
    <col min="9222" max="9222" width="8.28515625" style="44" customWidth="1"/>
    <col min="9223" max="9223" width="6.42578125" style="44" customWidth="1"/>
    <col min="9224" max="9475" width="9.28515625" style="44"/>
    <col min="9476" max="9476" width="4.5703125" style="44" customWidth="1"/>
    <col min="9477" max="9477" width="10.28515625" style="44" customWidth="1"/>
    <col min="9478" max="9478" width="8.28515625" style="44" customWidth="1"/>
    <col min="9479" max="9479" width="6.42578125" style="44" customWidth="1"/>
    <col min="9480" max="9731" width="9.28515625" style="44"/>
    <col min="9732" max="9732" width="4.5703125" style="44" customWidth="1"/>
    <col min="9733" max="9733" width="10.28515625" style="44" customWidth="1"/>
    <col min="9734" max="9734" width="8.28515625" style="44" customWidth="1"/>
    <col min="9735" max="9735" width="6.42578125" style="44" customWidth="1"/>
    <col min="9736" max="9987" width="9.28515625" style="44"/>
    <col min="9988" max="9988" width="4.5703125" style="44" customWidth="1"/>
    <col min="9989" max="9989" width="10.28515625" style="44" customWidth="1"/>
    <col min="9990" max="9990" width="8.28515625" style="44" customWidth="1"/>
    <col min="9991" max="9991" width="6.42578125" style="44" customWidth="1"/>
    <col min="9992" max="10243" width="9.28515625" style="44"/>
    <col min="10244" max="10244" width="4.5703125" style="44" customWidth="1"/>
    <col min="10245" max="10245" width="10.28515625" style="44" customWidth="1"/>
    <col min="10246" max="10246" width="8.28515625" style="44" customWidth="1"/>
    <col min="10247" max="10247" width="6.42578125" style="44" customWidth="1"/>
    <col min="10248" max="10499" width="9.28515625" style="44"/>
    <col min="10500" max="10500" width="4.5703125" style="44" customWidth="1"/>
    <col min="10501" max="10501" width="10.28515625" style="44" customWidth="1"/>
    <col min="10502" max="10502" width="8.28515625" style="44" customWidth="1"/>
    <col min="10503" max="10503" width="6.42578125" style="44" customWidth="1"/>
    <col min="10504" max="10755" width="9.28515625" style="44"/>
    <col min="10756" max="10756" width="4.5703125" style="44" customWidth="1"/>
    <col min="10757" max="10757" width="10.28515625" style="44" customWidth="1"/>
    <col min="10758" max="10758" width="8.28515625" style="44" customWidth="1"/>
    <col min="10759" max="10759" width="6.42578125" style="44" customWidth="1"/>
    <col min="10760" max="11011" width="9.28515625" style="44"/>
    <col min="11012" max="11012" width="4.5703125" style="44" customWidth="1"/>
    <col min="11013" max="11013" width="10.28515625" style="44" customWidth="1"/>
    <col min="11014" max="11014" width="8.28515625" style="44" customWidth="1"/>
    <col min="11015" max="11015" width="6.42578125" style="44" customWidth="1"/>
    <col min="11016" max="11267" width="9.28515625" style="44"/>
    <col min="11268" max="11268" width="4.5703125" style="44" customWidth="1"/>
    <col min="11269" max="11269" width="10.28515625" style="44" customWidth="1"/>
    <col min="11270" max="11270" width="8.28515625" style="44" customWidth="1"/>
    <col min="11271" max="11271" width="6.42578125" style="44" customWidth="1"/>
    <col min="11272" max="11523" width="9.28515625" style="44"/>
    <col min="11524" max="11524" width="4.5703125" style="44" customWidth="1"/>
    <col min="11525" max="11525" width="10.28515625" style="44" customWidth="1"/>
    <col min="11526" max="11526" width="8.28515625" style="44" customWidth="1"/>
    <col min="11527" max="11527" width="6.42578125" style="44" customWidth="1"/>
    <col min="11528" max="11779" width="9.28515625" style="44"/>
    <col min="11780" max="11780" width="4.5703125" style="44" customWidth="1"/>
    <col min="11781" max="11781" width="10.28515625" style="44" customWidth="1"/>
    <col min="11782" max="11782" width="8.28515625" style="44" customWidth="1"/>
    <col min="11783" max="11783" width="6.42578125" style="44" customWidth="1"/>
    <col min="11784" max="12035" width="9.28515625" style="44"/>
    <col min="12036" max="12036" width="4.5703125" style="44" customWidth="1"/>
    <col min="12037" max="12037" width="10.28515625" style="44" customWidth="1"/>
    <col min="12038" max="12038" width="8.28515625" style="44" customWidth="1"/>
    <col min="12039" max="12039" width="6.42578125" style="44" customWidth="1"/>
    <col min="12040" max="12291" width="9.28515625" style="44"/>
    <col min="12292" max="12292" width="4.5703125" style="44" customWidth="1"/>
    <col min="12293" max="12293" width="10.28515625" style="44" customWidth="1"/>
    <col min="12294" max="12294" width="8.28515625" style="44" customWidth="1"/>
    <col min="12295" max="12295" width="6.42578125" style="44" customWidth="1"/>
    <col min="12296" max="12547" width="9.28515625" style="44"/>
    <col min="12548" max="12548" width="4.5703125" style="44" customWidth="1"/>
    <col min="12549" max="12549" width="10.28515625" style="44" customWidth="1"/>
    <col min="12550" max="12550" width="8.28515625" style="44" customWidth="1"/>
    <col min="12551" max="12551" width="6.42578125" style="44" customWidth="1"/>
    <col min="12552" max="12803" width="9.28515625" style="44"/>
    <col min="12804" max="12804" width="4.5703125" style="44" customWidth="1"/>
    <col min="12805" max="12805" width="10.28515625" style="44" customWidth="1"/>
    <col min="12806" max="12806" width="8.28515625" style="44" customWidth="1"/>
    <col min="12807" max="12807" width="6.42578125" style="44" customWidth="1"/>
    <col min="12808" max="13059" width="9.28515625" style="44"/>
    <col min="13060" max="13060" width="4.5703125" style="44" customWidth="1"/>
    <col min="13061" max="13061" width="10.28515625" style="44" customWidth="1"/>
    <col min="13062" max="13062" width="8.28515625" style="44" customWidth="1"/>
    <col min="13063" max="13063" width="6.42578125" style="44" customWidth="1"/>
    <col min="13064" max="13315" width="9.28515625" style="44"/>
    <col min="13316" max="13316" width="4.5703125" style="44" customWidth="1"/>
    <col min="13317" max="13317" width="10.28515625" style="44" customWidth="1"/>
    <col min="13318" max="13318" width="8.28515625" style="44" customWidth="1"/>
    <col min="13319" max="13319" width="6.42578125" style="44" customWidth="1"/>
    <col min="13320" max="13571" width="9.28515625" style="44"/>
    <col min="13572" max="13572" width="4.5703125" style="44" customWidth="1"/>
    <col min="13573" max="13573" width="10.28515625" style="44" customWidth="1"/>
    <col min="13574" max="13574" width="8.28515625" style="44" customWidth="1"/>
    <col min="13575" max="13575" width="6.42578125" style="44" customWidth="1"/>
    <col min="13576" max="13827" width="9.28515625" style="44"/>
    <col min="13828" max="13828" width="4.5703125" style="44" customWidth="1"/>
    <col min="13829" max="13829" width="10.28515625" style="44" customWidth="1"/>
    <col min="13830" max="13830" width="8.28515625" style="44" customWidth="1"/>
    <col min="13831" max="13831" width="6.42578125" style="44" customWidth="1"/>
    <col min="13832" max="14083" width="9.28515625" style="44"/>
    <col min="14084" max="14084" width="4.5703125" style="44" customWidth="1"/>
    <col min="14085" max="14085" width="10.28515625" style="44" customWidth="1"/>
    <col min="14086" max="14086" width="8.28515625" style="44" customWidth="1"/>
    <col min="14087" max="14087" width="6.42578125" style="44" customWidth="1"/>
    <col min="14088" max="14339" width="9.28515625" style="44"/>
    <col min="14340" max="14340" width="4.5703125" style="44" customWidth="1"/>
    <col min="14341" max="14341" width="10.28515625" style="44" customWidth="1"/>
    <col min="14342" max="14342" width="8.28515625" style="44" customWidth="1"/>
    <col min="14343" max="14343" width="6.42578125" style="44" customWidth="1"/>
    <col min="14344" max="14595" width="9.28515625" style="44"/>
    <col min="14596" max="14596" width="4.5703125" style="44" customWidth="1"/>
    <col min="14597" max="14597" width="10.28515625" style="44" customWidth="1"/>
    <col min="14598" max="14598" width="8.28515625" style="44" customWidth="1"/>
    <col min="14599" max="14599" width="6.42578125" style="44" customWidth="1"/>
    <col min="14600" max="14851" width="9.28515625" style="44"/>
    <col min="14852" max="14852" width="4.5703125" style="44" customWidth="1"/>
    <col min="14853" max="14853" width="10.28515625" style="44" customWidth="1"/>
    <col min="14854" max="14854" width="8.28515625" style="44" customWidth="1"/>
    <col min="14855" max="14855" width="6.42578125" style="44" customWidth="1"/>
    <col min="14856" max="15107" width="9.28515625" style="44"/>
    <col min="15108" max="15108" width="4.5703125" style="44" customWidth="1"/>
    <col min="15109" max="15109" width="10.28515625" style="44" customWidth="1"/>
    <col min="15110" max="15110" width="8.28515625" style="44" customWidth="1"/>
    <col min="15111" max="15111" width="6.42578125" style="44" customWidth="1"/>
    <col min="15112" max="15363" width="9.28515625" style="44"/>
    <col min="15364" max="15364" width="4.5703125" style="44" customWidth="1"/>
    <col min="15365" max="15365" width="10.28515625" style="44" customWidth="1"/>
    <col min="15366" max="15366" width="8.28515625" style="44" customWidth="1"/>
    <col min="15367" max="15367" width="6.42578125" style="44" customWidth="1"/>
    <col min="15368" max="15619" width="9.28515625" style="44"/>
    <col min="15620" max="15620" width="4.5703125" style="44" customWidth="1"/>
    <col min="15621" max="15621" width="10.28515625" style="44" customWidth="1"/>
    <col min="15622" max="15622" width="8.28515625" style="44" customWidth="1"/>
    <col min="15623" max="15623" width="6.42578125" style="44" customWidth="1"/>
    <col min="15624" max="15875" width="9.28515625" style="44"/>
    <col min="15876" max="15876" width="4.5703125" style="44" customWidth="1"/>
    <col min="15877" max="15877" width="10.28515625" style="44" customWidth="1"/>
    <col min="15878" max="15878" width="8.28515625" style="44" customWidth="1"/>
    <col min="15879" max="15879" width="6.42578125" style="44" customWidth="1"/>
    <col min="15880" max="16131" width="9.28515625" style="44"/>
    <col min="16132" max="16132" width="4.5703125" style="44" customWidth="1"/>
    <col min="16133" max="16133" width="10.28515625" style="44" customWidth="1"/>
    <col min="16134" max="16134" width="8.28515625" style="44" customWidth="1"/>
    <col min="16135" max="16135" width="6.42578125" style="44" customWidth="1"/>
    <col min="16136" max="16384" width="9.28515625" style="44"/>
  </cols>
  <sheetData>
    <row r="1" spans="1:12" ht="13.5" thickBot="1" x14ac:dyDescent="0.25">
      <c r="H1" s="45"/>
    </row>
    <row r="2" spans="1:12" ht="36" customHeight="1" thickBot="1" x14ac:dyDescent="0.25">
      <c r="A2" s="406" t="s">
        <v>24</v>
      </c>
      <c r="B2" s="407"/>
      <c r="C2" s="407"/>
      <c r="D2" s="408"/>
      <c r="H2" s="46"/>
    </row>
    <row r="3" spans="1:12" ht="13.5" customHeight="1" x14ac:dyDescent="0.2"/>
    <row r="5" spans="1:12" ht="13.5" customHeight="1" thickBot="1" x14ac:dyDescent="0.25">
      <c r="C5" s="409">
        <v>2025</v>
      </c>
      <c r="D5" s="409" t="s">
        <v>4</v>
      </c>
    </row>
    <row r="6" spans="1:12" ht="13.5" thickBot="1" x14ac:dyDescent="0.25"/>
    <row r="7" spans="1:12" ht="54" customHeight="1" thickBot="1" x14ac:dyDescent="0.4">
      <c r="A7" s="410" t="s">
        <v>172</v>
      </c>
      <c r="B7" s="411"/>
      <c r="C7" s="412"/>
      <c r="D7" s="47" t="s">
        <v>25</v>
      </c>
      <c r="E7" s="413">
        <f>+'Tab. 2  presenti in servizio'!N20</f>
        <v>13375064.449999999</v>
      </c>
      <c r="F7" s="413"/>
      <c r="G7" s="414"/>
      <c r="I7" s="264">
        <v>1084479.44</v>
      </c>
      <c r="J7" s="261" t="s">
        <v>191</v>
      </c>
      <c r="L7" s="48"/>
    </row>
    <row r="8" spans="1:12" ht="54" customHeight="1" thickBot="1" x14ac:dyDescent="0.4">
      <c r="A8" s="410" t="s">
        <v>173</v>
      </c>
      <c r="B8" s="411"/>
      <c r="C8" s="412"/>
      <c r="D8" s="47" t="s">
        <v>25</v>
      </c>
      <c r="E8" s="413">
        <f>+'Tab. 5 Comandati out'!M17</f>
        <v>0</v>
      </c>
      <c r="F8" s="413"/>
      <c r="G8" s="414"/>
      <c r="I8" s="264">
        <v>-813359.58</v>
      </c>
      <c r="J8" s="261" t="s">
        <v>192</v>
      </c>
    </row>
    <row r="9" spans="1:12" ht="54" customHeight="1" thickBot="1" x14ac:dyDescent="0.4">
      <c r="A9" s="415" t="s">
        <v>174</v>
      </c>
      <c r="B9" s="416"/>
      <c r="C9" s="417"/>
      <c r="D9" s="47" t="s">
        <v>26</v>
      </c>
      <c r="E9" s="413">
        <f>+'Tab. 3.2  Cessati anno 2025'!M19</f>
        <v>619987.9</v>
      </c>
      <c r="F9" s="413"/>
      <c r="G9" s="414"/>
      <c r="I9" s="264">
        <f>SUM(I7:I8)</f>
        <v>271119.86</v>
      </c>
      <c r="J9" s="262" t="s">
        <v>194</v>
      </c>
    </row>
    <row r="10" spans="1:12" ht="54" customHeight="1" thickBot="1" x14ac:dyDescent="0.4">
      <c r="A10" s="415" t="s">
        <v>175</v>
      </c>
      <c r="B10" s="416"/>
      <c r="C10" s="417"/>
      <c r="D10" s="47" t="s">
        <v>25</v>
      </c>
      <c r="E10" s="413">
        <f>+'Tab. 4.2 Assunzioni  2025'!O25</f>
        <v>808437.47</v>
      </c>
      <c r="F10" s="413"/>
      <c r="G10" s="414"/>
      <c r="I10" s="263"/>
    </row>
    <row r="11" spans="1:12" ht="59.25" customHeight="1" thickBot="1" x14ac:dyDescent="0.4">
      <c r="A11" s="415" t="s">
        <v>176</v>
      </c>
      <c r="B11" s="416"/>
      <c r="C11" s="417"/>
      <c r="D11" s="47" t="s">
        <v>25</v>
      </c>
      <c r="E11" s="413">
        <f>+'Tab. 4.2 Assunzioni  2025'!O26</f>
        <v>1784041.03</v>
      </c>
      <c r="F11" s="413"/>
      <c r="G11" s="414"/>
      <c r="H11" s="433"/>
      <c r="I11" s="434"/>
      <c r="J11" s="434"/>
    </row>
    <row r="12" spans="1:12" ht="54" customHeight="1" thickBot="1" x14ac:dyDescent="0.4">
      <c r="A12" s="415" t="s">
        <v>177</v>
      </c>
      <c r="B12" s="416"/>
      <c r="C12" s="417"/>
      <c r="D12" s="47" t="s">
        <v>25</v>
      </c>
      <c r="E12" s="413">
        <f>+'Tab. 4.2 Assunzioni  2025'!O27</f>
        <v>53727.839999999997</v>
      </c>
      <c r="F12" s="413"/>
      <c r="G12" s="414"/>
      <c r="H12" s="433"/>
      <c r="I12" s="434"/>
      <c r="J12" s="434"/>
    </row>
    <row r="13" spans="1:12" ht="28.5" customHeight="1" thickBot="1" x14ac:dyDescent="0.4">
      <c r="A13" s="421" t="s">
        <v>16</v>
      </c>
      <c r="B13" s="422"/>
      <c r="C13" s="423"/>
      <c r="D13" s="49"/>
      <c r="E13" s="424">
        <f>+E7+E8-E9+E10+E11+E12</f>
        <v>15401282.889999999</v>
      </c>
      <c r="F13" s="413"/>
      <c r="G13" s="414"/>
      <c r="H13" s="433"/>
      <c r="I13" s="434"/>
      <c r="J13" s="434"/>
    </row>
    <row r="14" spans="1:12" ht="45" customHeight="1" thickBot="1" x14ac:dyDescent="0.4">
      <c r="A14" s="50"/>
      <c r="B14" s="50"/>
      <c r="C14" s="50"/>
      <c r="D14" s="51"/>
      <c r="E14" s="425" t="s">
        <v>27</v>
      </c>
      <c r="F14" s="425"/>
      <c r="G14" s="425"/>
    </row>
    <row r="15" spans="1:12" ht="58.5" customHeight="1" thickBot="1" x14ac:dyDescent="0.25">
      <c r="A15" s="426" t="s">
        <v>164</v>
      </c>
      <c r="B15" s="427"/>
      <c r="C15" s="428"/>
      <c r="D15" s="52"/>
      <c r="E15" s="424">
        <f>+'Tab.1 valore finanziario D.O.'!M21</f>
        <v>17105268.84</v>
      </c>
      <c r="F15" s="413"/>
      <c r="G15" s="429"/>
      <c r="H15" s="265">
        <f>E15-I9</f>
        <v>16834148.98</v>
      </c>
      <c r="I15" s="256" t="s">
        <v>193</v>
      </c>
    </row>
    <row r="16" spans="1:12" ht="43.5" customHeight="1" x14ac:dyDescent="0.2">
      <c r="A16" s="52"/>
      <c r="B16" s="52"/>
      <c r="C16" s="52"/>
      <c r="D16" s="52"/>
      <c r="E16" s="210"/>
      <c r="F16" s="210"/>
      <c r="G16" s="210"/>
    </row>
    <row r="17" spans="1:9" ht="13.5" thickBot="1" x14ac:dyDescent="0.25"/>
    <row r="18" spans="1:9" ht="13.5" thickBot="1" x14ac:dyDescent="0.25">
      <c r="A18" s="430" t="s">
        <v>63</v>
      </c>
      <c r="B18" s="431"/>
      <c r="C18" s="431"/>
      <c r="D18" s="431"/>
      <c r="E18" s="431"/>
      <c r="F18" s="431"/>
      <c r="G18" s="431"/>
      <c r="H18" s="431"/>
      <c r="I18" s="432"/>
    </row>
    <row r="19" spans="1:9" x14ac:dyDescent="0.2">
      <c r="A19" s="208" t="s">
        <v>127</v>
      </c>
      <c r="I19" s="209"/>
    </row>
    <row r="20" spans="1:9" ht="42.75" customHeight="1" thickBot="1" x14ac:dyDescent="0.25">
      <c r="A20" s="418" t="s">
        <v>128</v>
      </c>
      <c r="B20" s="419"/>
      <c r="C20" s="419"/>
      <c r="D20" s="419"/>
      <c r="E20" s="419"/>
      <c r="F20" s="419"/>
      <c r="G20" s="419"/>
      <c r="H20" s="419"/>
      <c r="I20" s="420"/>
    </row>
  </sheetData>
  <mergeCells count="22">
    <mergeCell ref="A20:I20"/>
    <mergeCell ref="A12:C12"/>
    <mergeCell ref="E12:G12"/>
    <mergeCell ref="A13:C13"/>
    <mergeCell ref="E13:G13"/>
    <mergeCell ref="E14:G14"/>
    <mergeCell ref="A15:C15"/>
    <mergeCell ref="E15:G15"/>
    <mergeCell ref="A18:I18"/>
    <mergeCell ref="H11:J13"/>
    <mergeCell ref="A9:C9"/>
    <mergeCell ref="E9:G9"/>
    <mergeCell ref="A10:C10"/>
    <mergeCell ref="E10:G10"/>
    <mergeCell ref="A11:C11"/>
    <mergeCell ref="E11:G11"/>
    <mergeCell ref="A2:D2"/>
    <mergeCell ref="C5:D5"/>
    <mergeCell ref="A7:C7"/>
    <mergeCell ref="E7:G7"/>
    <mergeCell ref="A8:C8"/>
    <mergeCell ref="E8:G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13</vt:i4>
      </vt:variant>
    </vt:vector>
  </HeadingPairs>
  <TitlesOfParts>
    <vt:vector size="13" baseType="lpstr">
      <vt:lpstr>Tab.1 valore finanziario D.O.</vt:lpstr>
      <vt:lpstr>Tab. 2  presenti in servizio</vt:lpstr>
      <vt:lpstr>Tab. 3.1  Cessati anno 2024</vt:lpstr>
      <vt:lpstr>Tab. 3.2  Cessati anno 2025</vt:lpstr>
      <vt:lpstr>Tab. 3.3  Cessati anno 2026</vt:lpstr>
      <vt:lpstr>Tab. 3.4  Cessati anno 2027</vt:lpstr>
      <vt:lpstr>Tab 4.1 Bandire e assumere 2025</vt:lpstr>
      <vt:lpstr>Tab. 4.2 Assunzioni  2025</vt:lpstr>
      <vt:lpstr>Tab. 4.3 Assunzioni 2026</vt:lpstr>
      <vt:lpstr>Tab. 4.4 Assunzioni  2027</vt:lpstr>
      <vt:lpstr>Tab.4.5 solo bandire  26 27 </vt:lpstr>
      <vt:lpstr>Tab. 5 Comandati out</vt:lpstr>
      <vt:lpstr>Tab. 6 Verifica tetto spesa</vt:lpstr>
    </vt:vector>
  </TitlesOfParts>
  <Company>Ministero Economia e Finanze - RGS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Cinti</dc:creator>
  <cp:lastModifiedBy>Pietro Tarquini</cp:lastModifiedBy>
  <cp:lastPrinted>2024-03-21T08:07:37Z</cp:lastPrinted>
  <dcterms:created xsi:type="dcterms:W3CDTF">2023-05-11T09:15:36Z</dcterms:created>
  <dcterms:modified xsi:type="dcterms:W3CDTF">2025-01-15T12:56:38Z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97a60d-5525-435b-8989-8eb48ac0c8cd_Enabled">
    <vt:lpwstr>true</vt:lpwstr>
  </property>
  <property fmtid="{D5CDD505-2E9C-101B-9397-08002B2CF9AE}" pid="3" name="MSIP_Label_5097a60d-5525-435b-8989-8eb48ac0c8cd_SetDate">
    <vt:lpwstr>2023-11-27T11:46:15Z</vt:lpwstr>
  </property>
  <property fmtid="{D5CDD505-2E9C-101B-9397-08002B2CF9AE}" pid="4" name="MSIP_Label_5097a60d-5525-435b-8989-8eb48ac0c8cd_Method">
    <vt:lpwstr>Standard</vt:lpwstr>
  </property>
  <property fmtid="{D5CDD505-2E9C-101B-9397-08002B2CF9AE}" pid="5" name="MSIP_Label_5097a60d-5525-435b-8989-8eb48ac0c8cd_Name">
    <vt:lpwstr>defa4170-0d19-0005-0004-bc88714345d2</vt:lpwstr>
  </property>
  <property fmtid="{D5CDD505-2E9C-101B-9397-08002B2CF9AE}" pid="6" name="MSIP_Label_5097a60d-5525-435b-8989-8eb48ac0c8cd_SiteId">
    <vt:lpwstr>3e90938b-8b27-4762-b4e8-006a8127a119</vt:lpwstr>
  </property>
  <property fmtid="{D5CDD505-2E9C-101B-9397-08002B2CF9AE}" pid="7" name="MSIP_Label_5097a60d-5525-435b-8989-8eb48ac0c8cd_ActionId">
    <vt:lpwstr>002679b6-28a1-46fb-bdd3-db2817607f3f</vt:lpwstr>
  </property>
  <property fmtid="{D5CDD505-2E9C-101B-9397-08002B2CF9AE}" pid="8" name="MSIP_Label_5097a60d-5525-435b-8989-8eb48ac0c8cd_ContentBits">
    <vt:lpwstr>0</vt:lpwstr>
  </property>
</Properties>
</file>